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СЕССИИ\2019\40сессия\1.решение о бюджете\"/>
    </mc:Choice>
  </mc:AlternateContent>
  <bookViews>
    <workbookView xWindow="0" yWindow="0" windowWidth="15270" windowHeight="4050" tabRatio="958" activeTab="6"/>
  </bookViews>
  <sheets>
    <sheet name="Приложение 5" sheetId="1" r:id="rId1"/>
    <sheet name="Приложение 6" sheetId="3" r:id="rId2"/>
    <sheet name="Приложение 7" sheetId="24" r:id="rId3"/>
    <sheet name="Приложение 8" sheetId="8" r:id="rId4"/>
    <sheet name="Приложение 9" sheetId="14" r:id="rId5"/>
    <sheet name="Приложение 10" sheetId="16" r:id="rId6"/>
    <sheet name="Приложение 11" sheetId="17" r:id="rId7"/>
  </sheets>
  <definedNames>
    <definedName name="_xlnm._FilterDatabase" localSheetId="1" hidden="1">'Приложение 6'!$A$7:$H$195</definedName>
    <definedName name="_xlnm.Print_Titles" localSheetId="0">'Приложение 5'!$8:$8</definedName>
    <definedName name="_xlnm.Print_Titles" localSheetId="2">'Приложение 7'!$7:$7</definedName>
    <definedName name="_xlnm.Print_Area" localSheetId="0">'Приложение 5'!$A$1:$H$255</definedName>
    <definedName name="_xlnm.Print_Area" localSheetId="2">'Приложение 7'!$A$1:$I$255</definedName>
  </definedNames>
  <calcPr calcId="152511"/>
</workbook>
</file>

<file path=xl/calcChain.xml><?xml version="1.0" encoding="utf-8"?>
<calcChain xmlns="http://schemas.openxmlformats.org/spreadsheetml/2006/main">
  <c r="I199" i="24" l="1"/>
  <c r="H199" i="24"/>
  <c r="G199" i="24"/>
  <c r="I215" i="24"/>
  <c r="H215" i="24"/>
  <c r="G215" i="24"/>
  <c r="I212" i="24"/>
  <c r="I211" i="24" s="1"/>
  <c r="I210" i="24" s="1"/>
  <c r="H212" i="24"/>
  <c r="G212" i="24"/>
  <c r="I214" i="24"/>
  <c r="I213" i="24" s="1"/>
  <c r="H214" i="24"/>
  <c r="H213" i="24" s="1"/>
  <c r="H211" i="24"/>
  <c r="H210" i="24" s="1"/>
  <c r="G214" i="24"/>
  <c r="G213" i="24"/>
  <c r="G211" i="24"/>
  <c r="G210" i="24" s="1"/>
  <c r="F175" i="3"/>
  <c r="F172" i="3"/>
  <c r="H170" i="3"/>
  <c r="H79" i="3" s="1"/>
  <c r="G170" i="3"/>
  <c r="H171" i="3"/>
  <c r="G171" i="3"/>
  <c r="F171" i="3"/>
  <c r="F170" i="3" s="1"/>
  <c r="H174" i="3"/>
  <c r="G174" i="3"/>
  <c r="H173" i="3"/>
  <c r="G173" i="3"/>
  <c r="G79" i="3" s="1"/>
  <c r="F174" i="3"/>
  <c r="F173" i="3" s="1"/>
  <c r="F202" i="1"/>
  <c r="G210" i="1"/>
  <c r="F210" i="1"/>
  <c r="F213" i="1"/>
  <c r="H214" i="1"/>
  <c r="H213" i="1" s="1"/>
  <c r="G214" i="1"/>
  <c r="G213" i="1" s="1"/>
  <c r="F214" i="1"/>
  <c r="H211" i="1"/>
  <c r="H210" i="1" s="1"/>
  <c r="G211" i="1"/>
  <c r="F211" i="1"/>
  <c r="H98" i="1"/>
  <c r="G98" i="1"/>
  <c r="F98" i="1"/>
  <c r="F57" i="1"/>
  <c r="H20" i="1"/>
  <c r="G20" i="1"/>
  <c r="F79" i="3" l="1"/>
  <c r="D9" i="8"/>
  <c r="C9" i="8"/>
  <c r="B9" i="8"/>
  <c r="I141" i="24"/>
  <c r="H141" i="24"/>
  <c r="G141" i="24"/>
  <c r="H33" i="3"/>
  <c r="G33" i="3"/>
  <c r="F33" i="3"/>
  <c r="F186" i="1"/>
  <c r="I98" i="24" l="1"/>
  <c r="H98" i="24"/>
  <c r="G98" i="24"/>
  <c r="I102" i="24"/>
  <c r="I101" i="24" s="1"/>
  <c r="I100" i="24" s="1"/>
  <c r="I99" i="24" s="1"/>
  <c r="H102" i="24"/>
  <c r="H101" i="24" s="1"/>
  <c r="H100" i="24" s="1"/>
  <c r="H99" i="24" s="1"/>
  <c r="G102" i="24"/>
  <c r="G101" i="24" s="1"/>
  <c r="G100" i="24" s="1"/>
  <c r="G99" i="24" s="1"/>
  <c r="H24" i="3"/>
  <c r="G24" i="3"/>
  <c r="F24" i="3"/>
  <c r="H28" i="3"/>
  <c r="H27" i="3" s="1"/>
  <c r="G28" i="3"/>
  <c r="G27" i="3" s="1"/>
  <c r="F28" i="3"/>
  <c r="F27" i="3" s="1"/>
  <c r="H97" i="1"/>
  <c r="G97" i="1"/>
  <c r="H96" i="1"/>
  <c r="G96" i="1"/>
  <c r="F97" i="1"/>
  <c r="F96" i="1" s="1"/>
  <c r="F95" i="1" s="1"/>
  <c r="H101" i="1"/>
  <c r="H100" i="1" s="1"/>
  <c r="H99" i="1" s="1"/>
  <c r="G101" i="1"/>
  <c r="G100" i="1" s="1"/>
  <c r="G99" i="1" s="1"/>
  <c r="F101" i="1"/>
  <c r="F100" i="1" s="1"/>
  <c r="F99" i="1" s="1"/>
  <c r="F94" i="1" l="1"/>
  <c r="I97" i="24"/>
  <c r="H97" i="24"/>
  <c r="I96" i="24"/>
  <c r="I95" i="24" s="1"/>
  <c r="I94" i="24" s="1"/>
  <c r="I93" i="24" s="1"/>
  <c r="H96" i="24"/>
  <c r="H95" i="24" s="1"/>
  <c r="H94" i="24" s="1"/>
  <c r="H93" i="24" s="1"/>
  <c r="G97" i="24"/>
  <c r="G96" i="24" s="1"/>
  <c r="G95" i="24" s="1"/>
  <c r="G94" i="24" s="1"/>
  <c r="G93" i="24" s="1"/>
  <c r="H26" i="3"/>
  <c r="H25" i="3" s="1"/>
  <c r="F26" i="3"/>
  <c r="F25" i="3" s="1"/>
  <c r="H23" i="3"/>
  <c r="H22" i="3" s="1"/>
  <c r="H21" i="3" s="1"/>
  <c r="H20" i="3" s="1"/>
  <c r="G23" i="3"/>
  <c r="G22" i="3" s="1"/>
  <c r="G21" i="3" s="1"/>
  <c r="F23" i="3"/>
  <c r="F22" i="3" s="1"/>
  <c r="F21" i="3" s="1"/>
  <c r="G26" i="3"/>
  <c r="G25" i="3" s="1"/>
  <c r="I247" i="24"/>
  <c r="H247" i="24"/>
  <c r="G247" i="24"/>
  <c r="H194" i="3"/>
  <c r="G194" i="3"/>
  <c r="F194" i="3"/>
  <c r="I231" i="24"/>
  <c r="H231" i="24"/>
  <c r="G231" i="24"/>
  <c r="H114" i="3"/>
  <c r="G114" i="3"/>
  <c r="F114" i="3"/>
  <c r="I202" i="24"/>
  <c r="H202" i="24"/>
  <c r="G202" i="24"/>
  <c r="H154" i="3"/>
  <c r="G154" i="3"/>
  <c r="F154" i="3"/>
  <c r="H61" i="3"/>
  <c r="G61" i="3"/>
  <c r="F61" i="3"/>
  <c r="H59" i="3"/>
  <c r="G59" i="3"/>
  <c r="F59" i="3"/>
  <c r="I193" i="24"/>
  <c r="H193" i="24"/>
  <c r="G193" i="24"/>
  <c r="I191" i="24"/>
  <c r="H191" i="24"/>
  <c r="G191" i="24"/>
  <c r="I188" i="24"/>
  <c r="H188" i="24"/>
  <c r="G188" i="24"/>
  <c r="I186" i="24"/>
  <c r="H186" i="24"/>
  <c r="G186" i="24"/>
  <c r="I184" i="24"/>
  <c r="H184" i="24"/>
  <c r="G184" i="24"/>
  <c r="H56" i="3"/>
  <c r="G56" i="3"/>
  <c r="F56" i="3"/>
  <c r="H54" i="3"/>
  <c r="G54" i="3"/>
  <c r="F54" i="3"/>
  <c r="H52" i="3"/>
  <c r="G52" i="3"/>
  <c r="F52" i="3"/>
  <c r="I153" i="24"/>
  <c r="H153" i="24"/>
  <c r="I149" i="24"/>
  <c r="H149" i="24"/>
  <c r="G149" i="24"/>
  <c r="G153" i="24"/>
  <c r="H45" i="3"/>
  <c r="G45" i="3"/>
  <c r="F45" i="3"/>
  <c r="H41" i="3"/>
  <c r="G41" i="3"/>
  <c r="F41" i="3"/>
  <c r="I135" i="24"/>
  <c r="I134" i="24" s="1"/>
  <c r="H135" i="24"/>
  <c r="G135" i="24"/>
  <c r="H134" i="24"/>
  <c r="G134" i="24"/>
  <c r="I133" i="24"/>
  <c r="H133" i="24"/>
  <c r="G133" i="24"/>
  <c r="H128" i="3"/>
  <c r="G128" i="3"/>
  <c r="F128" i="3"/>
  <c r="H126" i="3"/>
  <c r="H125" i="3" s="1"/>
  <c r="G126" i="3"/>
  <c r="F126" i="3"/>
  <c r="G125" i="3"/>
  <c r="F125" i="3"/>
  <c r="H127" i="3"/>
  <c r="G127" i="3"/>
  <c r="F127" i="3"/>
  <c r="H134" i="1"/>
  <c r="G134" i="1"/>
  <c r="F134" i="1"/>
  <c r="I124" i="24"/>
  <c r="H124" i="24"/>
  <c r="G124" i="24"/>
  <c r="H143" i="3"/>
  <c r="G143" i="3"/>
  <c r="F143" i="3"/>
  <c r="I80" i="24"/>
  <c r="H80" i="24"/>
  <c r="G80" i="24"/>
  <c r="H108" i="3"/>
  <c r="G108" i="3"/>
  <c r="F108" i="3"/>
  <c r="I67" i="24"/>
  <c r="H67" i="24"/>
  <c r="G67" i="24"/>
  <c r="I65" i="24"/>
  <c r="H65" i="24"/>
  <c r="G65" i="24"/>
  <c r="H166" i="3"/>
  <c r="G166" i="3"/>
  <c r="F166" i="3"/>
  <c r="H164" i="3"/>
  <c r="G164" i="3"/>
  <c r="F164" i="3"/>
  <c r="I60" i="24"/>
  <c r="H60" i="24"/>
  <c r="G60" i="24"/>
  <c r="H99" i="3"/>
  <c r="G99" i="3"/>
  <c r="F99" i="3"/>
  <c r="I57" i="24"/>
  <c r="H57" i="24"/>
  <c r="G57" i="24"/>
  <c r="I54" i="24"/>
  <c r="H54" i="24"/>
  <c r="G54" i="24"/>
  <c r="H96" i="3"/>
  <c r="G96" i="3"/>
  <c r="F96" i="3"/>
  <c r="H93" i="3"/>
  <c r="G93" i="3"/>
  <c r="F93" i="3"/>
  <c r="I49" i="24"/>
  <c r="H49" i="24"/>
  <c r="G49" i="24"/>
  <c r="H151" i="3"/>
  <c r="G151" i="3"/>
  <c r="F151" i="3"/>
  <c r="I44" i="24"/>
  <c r="H44" i="24"/>
  <c r="G44" i="24"/>
  <c r="H134" i="3"/>
  <c r="G134" i="3"/>
  <c r="F134" i="3"/>
  <c r="I39" i="24"/>
  <c r="H39" i="24"/>
  <c r="G39" i="24"/>
  <c r="H90" i="3"/>
  <c r="G90" i="3"/>
  <c r="F90" i="3"/>
  <c r="H179" i="3"/>
  <c r="G179" i="3"/>
  <c r="F179" i="3"/>
  <c r="I31" i="24"/>
  <c r="H31" i="24"/>
  <c r="G31" i="24"/>
  <c r="I28" i="24"/>
  <c r="H28" i="24"/>
  <c r="G28" i="24"/>
  <c r="I25" i="24"/>
  <c r="H25" i="24"/>
  <c r="G25" i="24"/>
  <c r="I23" i="24"/>
  <c r="H23" i="24"/>
  <c r="G23" i="24"/>
  <c r="I20" i="24"/>
  <c r="H20" i="24"/>
  <c r="G20" i="24"/>
  <c r="I15" i="24"/>
  <c r="H15" i="24"/>
  <c r="G15" i="24"/>
  <c r="G14" i="24" s="1"/>
  <c r="H169" i="3"/>
  <c r="G169" i="3"/>
  <c r="F169" i="3"/>
  <c r="H120" i="3"/>
  <c r="G120" i="3"/>
  <c r="F120" i="3"/>
  <c r="H87" i="3"/>
  <c r="G87" i="3"/>
  <c r="F87" i="3"/>
  <c r="H85" i="3"/>
  <c r="G85" i="3"/>
  <c r="F85" i="3"/>
  <c r="H82" i="3"/>
  <c r="G82" i="3"/>
  <c r="F82" i="3"/>
  <c r="G20" i="3" l="1"/>
  <c r="F20" i="3"/>
  <c r="H124" i="3"/>
  <c r="H95" i="1"/>
  <c r="H94" i="1" s="1"/>
  <c r="G95" i="1"/>
  <c r="G94" i="1" s="1"/>
  <c r="G124" i="3"/>
  <c r="F124" i="3"/>
  <c r="K9" i="16"/>
  <c r="I9" i="16"/>
  <c r="H9" i="16"/>
  <c r="F9" i="16"/>
  <c r="E9" i="16"/>
  <c r="C9" i="16"/>
  <c r="I246" i="24" l="1"/>
  <c r="I245" i="24" s="1"/>
  <c r="I244" i="24" s="1"/>
  <c r="I243" i="24" s="1"/>
  <c r="I242" i="24" s="1"/>
  <c r="H246" i="24"/>
  <c r="H245" i="24" s="1"/>
  <c r="H244" i="24" s="1"/>
  <c r="H243" i="24" s="1"/>
  <c r="H242" i="24" s="1"/>
  <c r="G246" i="24"/>
  <c r="G245" i="24" s="1"/>
  <c r="G244" i="24" s="1"/>
  <c r="G243" i="24" s="1"/>
  <c r="G242" i="24" s="1"/>
  <c r="G240" i="24"/>
  <c r="G239" i="24" s="1"/>
  <c r="G238" i="24" s="1"/>
  <c r="G236" i="24"/>
  <c r="G235" i="24" s="1"/>
  <c r="G234" i="24" s="1"/>
  <c r="G230" i="24"/>
  <c r="G229" i="24" s="1"/>
  <c r="G228" i="24" s="1"/>
  <c r="G227" i="24" s="1"/>
  <c r="G226" i="24" s="1"/>
  <c r="G222" i="24"/>
  <c r="G221" i="24" s="1"/>
  <c r="G219" i="24"/>
  <c r="G217" i="24"/>
  <c r="G208" i="24"/>
  <c r="G206" i="24"/>
  <c r="G204" i="24"/>
  <c r="G201" i="24"/>
  <c r="G200" i="24" s="1"/>
  <c r="G197" i="24"/>
  <c r="G195" i="24"/>
  <c r="G192" i="24"/>
  <c r="G190" i="24"/>
  <c r="G187" i="24"/>
  <c r="G185" i="24"/>
  <c r="G183" i="24"/>
  <c r="G180" i="24"/>
  <c r="G179" i="24" s="1"/>
  <c r="G174" i="24"/>
  <c r="G173" i="24" s="1"/>
  <c r="G172" i="24" s="1"/>
  <c r="G170" i="24"/>
  <c r="G169" i="24" s="1"/>
  <c r="G168" i="24" s="1"/>
  <c r="G165" i="24"/>
  <c r="G164" i="24" s="1"/>
  <c r="G162" i="24"/>
  <c r="G161" i="24" s="1"/>
  <c r="G159" i="24"/>
  <c r="G158" i="24" s="1"/>
  <c r="G156" i="24"/>
  <c r="G155" i="24" s="1"/>
  <c r="G152" i="24"/>
  <c r="G151" i="24" s="1"/>
  <c r="G150" i="24" s="1"/>
  <c r="G148" i="24"/>
  <c r="G147" i="24" s="1"/>
  <c r="G146" i="24" s="1"/>
  <c r="G144" i="24"/>
  <c r="G143" i="24" s="1"/>
  <c r="G142" i="24" s="1"/>
  <c r="G140" i="24"/>
  <c r="G139" i="24" s="1"/>
  <c r="G138" i="24" s="1"/>
  <c r="G132" i="24"/>
  <c r="G128" i="24"/>
  <c r="G127" i="24" s="1"/>
  <c r="G126" i="24" s="1"/>
  <c r="G123" i="24"/>
  <c r="G122" i="24" s="1"/>
  <c r="G120" i="24"/>
  <c r="G119" i="24" s="1"/>
  <c r="G114" i="24"/>
  <c r="G113" i="24" s="1"/>
  <c r="G112" i="24" s="1"/>
  <c r="G111" i="24" s="1"/>
  <c r="G109" i="24"/>
  <c r="G108" i="24" s="1"/>
  <c r="G107" i="24" s="1"/>
  <c r="G105" i="24"/>
  <c r="G104" i="24" s="1"/>
  <c r="G103" i="24" s="1"/>
  <c r="G91" i="24"/>
  <c r="G90" i="24" s="1"/>
  <c r="G88" i="24"/>
  <c r="G87" i="24" s="1"/>
  <c r="G82" i="24"/>
  <c r="G81" i="24" s="1"/>
  <c r="G79" i="24"/>
  <c r="G78" i="24" s="1"/>
  <c r="G75" i="24"/>
  <c r="G74" i="24" s="1"/>
  <c r="G72" i="24"/>
  <c r="G71" i="24" s="1"/>
  <c r="G66" i="24"/>
  <c r="G64" i="24"/>
  <c r="G58" i="24"/>
  <c r="G56" i="24"/>
  <c r="G53" i="24"/>
  <c r="G52" i="24" s="1"/>
  <c r="G48" i="24"/>
  <c r="G47" i="24" s="1"/>
  <c r="G46" i="24" s="1"/>
  <c r="G45" i="24" s="1"/>
  <c r="G43" i="24"/>
  <c r="G42" i="24" s="1"/>
  <c r="G41" i="24" s="1"/>
  <c r="G40" i="24" s="1"/>
  <c r="G38" i="24"/>
  <c r="G37" i="24" s="1"/>
  <c r="G36" i="24" s="1"/>
  <c r="G35" i="24" s="1"/>
  <c r="G33" i="24"/>
  <c r="G32" i="24" s="1"/>
  <c r="G30" i="24"/>
  <c r="G29" i="24" s="1"/>
  <c r="G27" i="24"/>
  <c r="G26" i="24" s="1"/>
  <c r="G24" i="24"/>
  <c r="G22" i="24"/>
  <c r="G19" i="24"/>
  <c r="G18" i="24" s="1"/>
  <c r="G13" i="24"/>
  <c r="G12" i="24" s="1"/>
  <c r="G11" i="24" s="1"/>
  <c r="H240" i="24"/>
  <c r="H239" i="24" s="1"/>
  <c r="H238" i="24" s="1"/>
  <c r="H236" i="24"/>
  <c r="H235" i="24" s="1"/>
  <c r="H234" i="24" s="1"/>
  <c r="H233" i="24" s="1"/>
  <c r="H232" i="24" s="1"/>
  <c r="H230" i="24"/>
  <c r="H229" i="24" s="1"/>
  <c r="H228" i="24" s="1"/>
  <c r="H227" i="24" s="1"/>
  <c r="H226" i="24" s="1"/>
  <c r="H222" i="24"/>
  <c r="H221" i="24" s="1"/>
  <c r="H219" i="24"/>
  <c r="H217" i="24"/>
  <c r="H208" i="24"/>
  <c r="H206" i="24"/>
  <c r="H204" i="24"/>
  <c r="H201" i="24"/>
  <c r="H200" i="24" s="1"/>
  <c r="H197" i="24"/>
  <c r="H195" i="24"/>
  <c r="H192" i="24"/>
  <c r="H190" i="24"/>
  <c r="H187" i="24"/>
  <c r="H185" i="24"/>
  <c r="H183" i="24"/>
  <c r="H180" i="24"/>
  <c r="H179" i="24" s="1"/>
  <c r="H174" i="24"/>
  <c r="H173" i="24" s="1"/>
  <c r="H172" i="24" s="1"/>
  <c r="H170" i="24"/>
  <c r="H169" i="24" s="1"/>
  <c r="H168" i="24" s="1"/>
  <c r="H165" i="24"/>
  <c r="H164" i="24" s="1"/>
  <c r="H162" i="24"/>
  <c r="H161" i="24" s="1"/>
  <c r="H159" i="24"/>
  <c r="H158" i="24" s="1"/>
  <c r="H156" i="24"/>
  <c r="H155" i="24" s="1"/>
  <c r="H152" i="24"/>
  <c r="H151" i="24" s="1"/>
  <c r="H150" i="24" s="1"/>
  <c r="H148" i="24"/>
  <c r="H147" i="24" s="1"/>
  <c r="H146" i="24" s="1"/>
  <c r="H144" i="24"/>
  <c r="H143" i="24" s="1"/>
  <c r="H142" i="24" s="1"/>
  <c r="H140" i="24"/>
  <c r="H139" i="24" s="1"/>
  <c r="H138" i="24" s="1"/>
  <c r="H132" i="24"/>
  <c r="H128" i="24"/>
  <c r="H127" i="24" s="1"/>
  <c r="H126" i="24" s="1"/>
  <c r="H123" i="24"/>
  <c r="H122" i="24" s="1"/>
  <c r="H120" i="24"/>
  <c r="H114" i="24"/>
  <c r="H113" i="24" s="1"/>
  <c r="H112" i="24" s="1"/>
  <c r="H111" i="24" s="1"/>
  <c r="H109" i="24"/>
  <c r="H108" i="24" s="1"/>
  <c r="H107" i="24" s="1"/>
  <c r="H105" i="24"/>
  <c r="H104" i="24" s="1"/>
  <c r="H103" i="24" s="1"/>
  <c r="H91" i="24"/>
  <c r="H90" i="24" s="1"/>
  <c r="H88" i="24"/>
  <c r="H87" i="24" s="1"/>
  <c r="H82" i="24"/>
  <c r="H81" i="24" s="1"/>
  <c r="H79" i="24"/>
  <c r="H78" i="24" s="1"/>
  <c r="H75" i="24"/>
  <c r="H74" i="24" s="1"/>
  <c r="H72" i="24"/>
  <c r="H71" i="24" s="1"/>
  <c r="H66" i="24"/>
  <c r="H64" i="24"/>
  <c r="H58" i="24"/>
  <c r="H56" i="24"/>
  <c r="H53" i="24"/>
  <c r="H52" i="24" s="1"/>
  <c r="H48" i="24"/>
  <c r="H47" i="24" s="1"/>
  <c r="H46" i="24" s="1"/>
  <c r="H45" i="24" s="1"/>
  <c r="H43" i="24"/>
  <c r="H42" i="24" s="1"/>
  <c r="H41" i="24" s="1"/>
  <c r="H40" i="24" s="1"/>
  <c r="H38" i="24"/>
  <c r="H37" i="24" s="1"/>
  <c r="H36" i="24" s="1"/>
  <c r="H35" i="24" s="1"/>
  <c r="H33" i="24"/>
  <c r="H32" i="24" s="1"/>
  <c r="H30" i="24"/>
  <c r="H29" i="24" s="1"/>
  <c r="H27" i="24"/>
  <c r="H26" i="24" s="1"/>
  <c r="H24" i="24"/>
  <c r="H22" i="24"/>
  <c r="H19" i="24"/>
  <c r="H18" i="24" s="1"/>
  <c r="H14" i="24"/>
  <c r="H13" i="24" s="1"/>
  <c r="H12" i="24" s="1"/>
  <c r="H11" i="24" s="1"/>
  <c r="H133" i="3"/>
  <c r="H132" i="3" s="1"/>
  <c r="G133" i="3"/>
  <c r="G132" i="3" s="1"/>
  <c r="F133" i="3"/>
  <c r="F132" i="3" s="1"/>
  <c r="G70" i="24" l="1"/>
  <c r="G86" i="24"/>
  <c r="G85" i="24" s="1"/>
  <c r="H131" i="24"/>
  <c r="H130" i="24" s="1"/>
  <c r="H125" i="24" s="1"/>
  <c r="H189" i="24"/>
  <c r="G131" i="24"/>
  <c r="G130" i="24" s="1"/>
  <c r="G125" i="24" s="1"/>
  <c r="G63" i="24"/>
  <c r="G62" i="24" s="1"/>
  <c r="G61" i="24" s="1"/>
  <c r="G77" i="24"/>
  <c r="G69" i="24" s="1"/>
  <c r="G68" i="24" s="1"/>
  <c r="H77" i="24"/>
  <c r="H55" i="24"/>
  <c r="H51" i="24" s="1"/>
  <c r="H50" i="24" s="1"/>
  <c r="H63" i="24"/>
  <c r="H62" i="24" s="1"/>
  <c r="H61" i="24" s="1"/>
  <c r="H182" i="24"/>
  <c r="G194" i="24"/>
  <c r="G216" i="24"/>
  <c r="H119" i="24"/>
  <c r="H118" i="24" s="1"/>
  <c r="H117" i="24" s="1"/>
  <c r="H154" i="24"/>
  <c r="H167" i="24"/>
  <c r="H203" i="24"/>
  <c r="G21" i="24"/>
  <c r="G17" i="24" s="1"/>
  <c r="G16" i="24" s="1"/>
  <c r="G189" i="24"/>
  <c r="G203" i="24"/>
  <c r="H21" i="24"/>
  <c r="H194" i="24"/>
  <c r="H216" i="24"/>
  <c r="G55" i="24"/>
  <c r="G51" i="24" s="1"/>
  <c r="G50" i="24" s="1"/>
  <c r="G182" i="24"/>
  <c r="G137" i="24"/>
  <c r="G154" i="24"/>
  <c r="G167" i="24"/>
  <c r="G233" i="24"/>
  <c r="G232" i="24" s="1"/>
  <c r="G118" i="24"/>
  <c r="G117" i="24" s="1"/>
  <c r="H17" i="24"/>
  <c r="H16" i="24" s="1"/>
  <c r="H70" i="24"/>
  <c r="H86" i="24"/>
  <c r="H85" i="24" s="1"/>
  <c r="H137" i="24"/>
  <c r="B10" i="8"/>
  <c r="D10" i="8"/>
  <c r="C14" i="14"/>
  <c r="C13" i="14" s="1"/>
  <c r="C12" i="14" s="1"/>
  <c r="D14" i="14"/>
  <c r="D13" i="14" s="1"/>
  <c r="D12" i="14" s="1"/>
  <c r="G178" i="24" l="1"/>
  <c r="G177" i="24"/>
  <c r="G176" i="24" s="1"/>
  <c r="G136" i="24"/>
  <c r="G116" i="24" s="1"/>
  <c r="H10" i="24"/>
  <c r="H178" i="24"/>
  <c r="H177" i="24" s="1"/>
  <c r="H176" i="24" s="1"/>
  <c r="H69" i="24"/>
  <c r="H68" i="24" s="1"/>
  <c r="G84" i="24"/>
  <c r="H136" i="24"/>
  <c r="H116" i="24" s="1"/>
  <c r="G10" i="24"/>
  <c r="H84" i="24"/>
  <c r="H248" i="24" l="1"/>
  <c r="H9" i="24" s="1"/>
  <c r="G248" i="24"/>
  <c r="G9" i="24" s="1"/>
  <c r="H193" i="3"/>
  <c r="H192" i="3" s="1"/>
  <c r="G193" i="3"/>
  <c r="G192" i="3" s="1"/>
  <c r="F193" i="3"/>
  <c r="F192" i="3" s="1"/>
  <c r="F190" i="3"/>
  <c r="F189" i="3" s="1"/>
  <c r="F187" i="3"/>
  <c r="F186" i="3" s="1"/>
  <c r="F183" i="3"/>
  <c r="F182" i="3" s="1"/>
  <c r="F180" i="3"/>
  <c r="F177" i="3"/>
  <c r="F168" i="3"/>
  <c r="F167" i="3" s="1"/>
  <c r="F165" i="3"/>
  <c r="F163" i="3"/>
  <c r="F160" i="3"/>
  <c r="F158" i="3"/>
  <c r="F156" i="3"/>
  <c r="F153" i="3"/>
  <c r="F152" i="3" s="1"/>
  <c r="F150" i="3"/>
  <c r="F149" i="3" s="1"/>
  <c r="F147" i="3"/>
  <c r="F146" i="3" s="1"/>
  <c r="F144" i="3"/>
  <c r="F142" i="3"/>
  <c r="F139" i="3"/>
  <c r="F138" i="3" s="1"/>
  <c r="F136" i="3"/>
  <c r="F135" i="3" s="1"/>
  <c r="F130" i="3"/>
  <c r="F129" i="3" s="1"/>
  <c r="F122" i="3"/>
  <c r="F121" i="3" s="1"/>
  <c r="F119" i="3"/>
  <c r="F118" i="3" s="1"/>
  <c r="F116" i="3"/>
  <c r="F115" i="3" s="1"/>
  <c r="F113" i="3"/>
  <c r="F112" i="3" s="1"/>
  <c r="F110" i="3"/>
  <c r="F109" i="3" s="1"/>
  <c r="F107" i="3"/>
  <c r="F106" i="3" s="1"/>
  <c r="F104" i="3"/>
  <c r="F103" i="3" s="1"/>
  <c r="F101" i="3"/>
  <c r="F100" i="3" s="1"/>
  <c r="F97" i="3"/>
  <c r="F95" i="3"/>
  <c r="F92" i="3"/>
  <c r="F91" i="3" s="1"/>
  <c r="F89" i="3"/>
  <c r="F88" i="3" s="1"/>
  <c r="F86" i="3"/>
  <c r="F84" i="3"/>
  <c r="F81" i="3"/>
  <c r="F80" i="3" s="1"/>
  <c r="F77" i="3"/>
  <c r="F76" i="3" s="1"/>
  <c r="F75" i="3" s="1"/>
  <c r="F73" i="3"/>
  <c r="F72" i="3" s="1"/>
  <c r="F71" i="3" s="1"/>
  <c r="F69" i="3"/>
  <c r="F68" i="3" s="1"/>
  <c r="F67" i="3" s="1"/>
  <c r="F65" i="3"/>
  <c r="F63" i="3"/>
  <c r="F60" i="3"/>
  <c r="F58" i="3"/>
  <c r="F57" i="3"/>
  <c r="F55" i="3"/>
  <c r="F53" i="3"/>
  <c r="F51" i="3"/>
  <c r="F48" i="3"/>
  <c r="F47" i="3" s="1"/>
  <c r="F44" i="3"/>
  <c r="F43" i="3" s="1"/>
  <c r="F42" i="3" s="1"/>
  <c r="F40" i="3"/>
  <c r="F39" i="3" s="1"/>
  <c r="F38" i="3" s="1"/>
  <c r="F36" i="3"/>
  <c r="F35" i="3" s="1"/>
  <c r="F34" i="3" s="1"/>
  <c r="F32" i="3"/>
  <c r="F31" i="3" s="1"/>
  <c r="F30" i="3" s="1"/>
  <c r="F18" i="3"/>
  <c r="F17" i="3" s="1"/>
  <c r="F16" i="3" s="1"/>
  <c r="F14" i="3"/>
  <c r="F13" i="3" s="1"/>
  <c r="F11" i="3"/>
  <c r="F10" i="3" s="1"/>
  <c r="G190" i="3"/>
  <c r="G189" i="3" s="1"/>
  <c r="G187" i="3"/>
  <c r="G186" i="3" s="1"/>
  <c r="G183" i="3"/>
  <c r="G182" i="3" s="1"/>
  <c r="G180" i="3"/>
  <c r="G177" i="3"/>
  <c r="G168" i="3"/>
  <c r="G167" i="3" s="1"/>
  <c r="G165" i="3"/>
  <c r="G163" i="3"/>
  <c r="G160" i="3"/>
  <c r="G158" i="3"/>
  <c r="G156" i="3"/>
  <c r="G153" i="3"/>
  <c r="G152" i="3" s="1"/>
  <c r="G150" i="3"/>
  <c r="G149" i="3" s="1"/>
  <c r="G147" i="3"/>
  <c r="G146" i="3" s="1"/>
  <c r="G144" i="3"/>
  <c r="G142" i="3"/>
  <c r="G139" i="3"/>
  <c r="G138" i="3" s="1"/>
  <c r="G136" i="3"/>
  <c r="G135" i="3" s="1"/>
  <c r="G130" i="3"/>
  <c r="G129" i="3" s="1"/>
  <c r="G122" i="3"/>
  <c r="G121" i="3" s="1"/>
  <c r="G119" i="3"/>
  <c r="G118" i="3" s="1"/>
  <c r="G116" i="3"/>
  <c r="G115" i="3" s="1"/>
  <c r="G113" i="3"/>
  <c r="G112" i="3" s="1"/>
  <c r="G110" i="3"/>
  <c r="G109" i="3" s="1"/>
  <c r="G107" i="3"/>
  <c r="G106" i="3" s="1"/>
  <c r="G104" i="3"/>
  <c r="G103" i="3" s="1"/>
  <c r="G101" i="3"/>
  <c r="G100" i="3" s="1"/>
  <c r="G97" i="3"/>
  <c r="G95" i="3"/>
  <c r="G92" i="3"/>
  <c r="G91" i="3" s="1"/>
  <c r="G89" i="3"/>
  <c r="G88" i="3" s="1"/>
  <c r="G86" i="3"/>
  <c r="G84" i="3"/>
  <c r="G81" i="3"/>
  <c r="G80" i="3" s="1"/>
  <c r="G77" i="3"/>
  <c r="G76" i="3" s="1"/>
  <c r="G75" i="3" s="1"/>
  <c r="G73" i="3"/>
  <c r="G72" i="3" s="1"/>
  <c r="G71" i="3" s="1"/>
  <c r="G69" i="3"/>
  <c r="G68" i="3" s="1"/>
  <c r="G67" i="3" s="1"/>
  <c r="G65" i="3"/>
  <c r="G63" i="3"/>
  <c r="G60" i="3"/>
  <c r="G58" i="3"/>
  <c r="G57" i="3"/>
  <c r="G55" i="3"/>
  <c r="G53" i="3"/>
  <c r="G51" i="3"/>
  <c r="G48" i="3"/>
  <c r="G47" i="3" s="1"/>
  <c r="G44" i="3"/>
  <c r="G43" i="3" s="1"/>
  <c r="G42" i="3" s="1"/>
  <c r="G40" i="3"/>
  <c r="G39" i="3" s="1"/>
  <c r="G38" i="3" s="1"/>
  <c r="G36" i="3"/>
  <c r="G35" i="3" s="1"/>
  <c r="G34" i="3" s="1"/>
  <c r="G32" i="3"/>
  <c r="G31" i="3" s="1"/>
  <c r="G30" i="3" s="1"/>
  <c r="G18" i="3"/>
  <c r="G17" i="3" s="1"/>
  <c r="G16" i="3" s="1"/>
  <c r="G14" i="3"/>
  <c r="G13" i="3" s="1"/>
  <c r="G11" i="3"/>
  <c r="G10" i="3" s="1"/>
  <c r="G141" i="3" l="1"/>
  <c r="F62" i="3"/>
  <c r="F155" i="3"/>
  <c r="F176" i="3"/>
  <c r="G176" i="3"/>
  <c r="F141" i="3"/>
  <c r="G50" i="3"/>
  <c r="F50" i="3"/>
  <c r="F46" i="3" s="1"/>
  <c r="G83" i="3"/>
  <c r="G62" i="3"/>
  <c r="G155" i="3"/>
  <c r="F83" i="3"/>
  <c r="F162" i="3"/>
  <c r="G162" i="3"/>
  <c r="G94" i="3"/>
  <c r="F94" i="3"/>
  <c r="F9" i="3"/>
  <c r="G9" i="3"/>
  <c r="F29" i="3"/>
  <c r="G29" i="3"/>
  <c r="H77" i="3"/>
  <c r="H76" i="3" s="1"/>
  <c r="H75" i="3" s="1"/>
  <c r="H65" i="3"/>
  <c r="F246" i="1"/>
  <c r="F245" i="1" s="1"/>
  <c r="F244" i="1" s="1"/>
  <c r="F243" i="1" s="1"/>
  <c r="F242" i="1" s="1"/>
  <c r="F240" i="1"/>
  <c r="F239" i="1" s="1"/>
  <c r="F238" i="1" s="1"/>
  <c r="F236" i="1"/>
  <c r="F235" i="1" s="1"/>
  <c r="F234" i="1" s="1"/>
  <c r="F230" i="1"/>
  <c r="F229" i="1" s="1"/>
  <c r="F228" i="1" s="1"/>
  <c r="F227" i="1" s="1"/>
  <c r="F226" i="1" s="1"/>
  <c r="F224" i="1"/>
  <c r="F222" i="1"/>
  <c r="F221" i="1" s="1"/>
  <c r="F219" i="1"/>
  <c r="F217" i="1"/>
  <c r="F208" i="1"/>
  <c r="F206" i="1"/>
  <c r="F204" i="1"/>
  <c r="F201" i="1"/>
  <c r="F200" i="1" s="1"/>
  <c r="F197" i="1"/>
  <c r="F195" i="1"/>
  <c r="F192" i="1"/>
  <c r="F190" i="1"/>
  <c r="F187" i="1"/>
  <c r="F185" i="1"/>
  <c r="F183" i="1"/>
  <c r="F180" i="1"/>
  <c r="F179" i="1" s="1"/>
  <c r="F174" i="1"/>
  <c r="F173" i="1" s="1"/>
  <c r="F172" i="1" s="1"/>
  <c r="F170" i="1"/>
  <c r="F169" i="1" s="1"/>
  <c r="F168" i="1" s="1"/>
  <c r="F165" i="1"/>
  <c r="F164" i="1" s="1"/>
  <c r="F162" i="1"/>
  <c r="F161" i="1" s="1"/>
  <c r="F159" i="1"/>
  <c r="F158" i="1" s="1"/>
  <c r="F156" i="1"/>
  <c r="F155" i="1" s="1"/>
  <c r="F152" i="1"/>
  <c r="F151" i="1" s="1"/>
  <c r="F150" i="1" s="1"/>
  <c r="F148" i="1"/>
  <c r="F147" i="1" s="1"/>
  <c r="F146" i="1" s="1"/>
  <c r="F144" i="1"/>
  <c r="F143" i="1" s="1"/>
  <c r="F142" i="1" s="1"/>
  <c r="F140" i="1"/>
  <c r="F139" i="1" s="1"/>
  <c r="F138" i="1" s="1"/>
  <c r="F132" i="1"/>
  <c r="F131" i="1" s="1"/>
  <c r="F130" i="1" s="1"/>
  <c r="F128" i="1"/>
  <c r="F127" i="1" s="1"/>
  <c r="F126" i="1" s="1"/>
  <c r="F123" i="1"/>
  <c r="F122" i="1" s="1"/>
  <c r="F120" i="1"/>
  <c r="F119" i="1" s="1"/>
  <c r="F114" i="1"/>
  <c r="F113" i="1" s="1"/>
  <c r="F112" i="1" s="1"/>
  <c r="F111" i="1" s="1"/>
  <c r="F109" i="1"/>
  <c r="F108" i="1" s="1"/>
  <c r="F107" i="1" s="1"/>
  <c r="F105" i="1"/>
  <c r="F104" i="1" s="1"/>
  <c r="F103" i="1" s="1"/>
  <c r="F91" i="1"/>
  <c r="F90" i="1" s="1"/>
  <c r="F88" i="1"/>
  <c r="F87" i="1" s="1"/>
  <c r="F82" i="1"/>
  <c r="F81" i="1" s="1"/>
  <c r="F79" i="1"/>
  <c r="F78" i="1" s="1"/>
  <c r="F75" i="1"/>
  <c r="F74" i="1" s="1"/>
  <c r="F72" i="1"/>
  <c r="F71" i="1" s="1"/>
  <c r="F66" i="1"/>
  <c r="F64" i="1"/>
  <c r="F58" i="1"/>
  <c r="F56" i="1"/>
  <c r="F53" i="1"/>
  <c r="F52" i="1" s="1"/>
  <c r="F48" i="1"/>
  <c r="F47" i="1" s="1"/>
  <c r="F46" i="1" s="1"/>
  <c r="F45" i="1" s="1"/>
  <c r="F43" i="1"/>
  <c r="F42" i="1" s="1"/>
  <c r="F41" i="1" s="1"/>
  <c r="F40" i="1" s="1"/>
  <c r="F38" i="1"/>
  <c r="F37" i="1" s="1"/>
  <c r="F36" i="1" s="1"/>
  <c r="F35" i="1" s="1"/>
  <c r="F33" i="1"/>
  <c r="F32" i="1" s="1"/>
  <c r="F30" i="1"/>
  <c r="F29" i="1" s="1"/>
  <c r="F27" i="1"/>
  <c r="F26" i="1" s="1"/>
  <c r="F24" i="1"/>
  <c r="F22" i="1"/>
  <c r="F19" i="1"/>
  <c r="F18" i="1" s="1"/>
  <c r="F14" i="1"/>
  <c r="F13" i="1" s="1"/>
  <c r="F12" i="1" s="1"/>
  <c r="F11" i="1" s="1"/>
  <c r="G246" i="1"/>
  <c r="G245" i="1" s="1"/>
  <c r="G244" i="1" s="1"/>
  <c r="G243" i="1" s="1"/>
  <c r="G242" i="1" s="1"/>
  <c r="G240" i="1"/>
  <c r="G239" i="1" s="1"/>
  <c r="G238" i="1" s="1"/>
  <c r="G236" i="1"/>
  <c r="G235" i="1" s="1"/>
  <c r="G234" i="1" s="1"/>
  <c r="G230" i="1"/>
  <c r="G229" i="1" s="1"/>
  <c r="G228" i="1" s="1"/>
  <c r="G227" i="1" s="1"/>
  <c r="G226" i="1" s="1"/>
  <c r="G224" i="1"/>
  <c r="G222" i="1"/>
  <c r="G221" i="1" s="1"/>
  <c r="G219" i="1"/>
  <c r="G217" i="1"/>
  <c r="G208" i="1"/>
  <c r="G206" i="1"/>
  <c r="G204" i="1"/>
  <c r="G201" i="1"/>
  <c r="G200" i="1" s="1"/>
  <c r="G197" i="1"/>
  <c r="G195" i="1"/>
  <c r="G192" i="1"/>
  <c r="G190" i="1"/>
  <c r="G187" i="1"/>
  <c r="G185" i="1"/>
  <c r="G183" i="1"/>
  <c r="G180" i="1"/>
  <c r="G179" i="1" s="1"/>
  <c r="G174" i="1"/>
  <c r="G173" i="1" s="1"/>
  <c r="G172" i="1" s="1"/>
  <c r="G170" i="1"/>
  <c r="G169" i="1" s="1"/>
  <c r="G168" i="1" s="1"/>
  <c r="G165" i="1"/>
  <c r="G164" i="1" s="1"/>
  <c r="G162" i="1"/>
  <c r="G161" i="1" s="1"/>
  <c r="G159" i="1"/>
  <c r="G158" i="1" s="1"/>
  <c r="G156" i="1"/>
  <c r="G155" i="1" s="1"/>
  <c r="G152" i="1"/>
  <c r="G151" i="1" s="1"/>
  <c r="G150" i="1" s="1"/>
  <c r="G148" i="1"/>
  <c r="G147" i="1" s="1"/>
  <c r="G146" i="1" s="1"/>
  <c r="G144" i="1"/>
  <c r="G143" i="1" s="1"/>
  <c r="G142" i="1" s="1"/>
  <c r="G140" i="1"/>
  <c r="G139" i="1" s="1"/>
  <c r="G138" i="1" s="1"/>
  <c r="G132" i="1"/>
  <c r="G131" i="1" s="1"/>
  <c r="G130" i="1" s="1"/>
  <c r="G128" i="1"/>
  <c r="G127" i="1" s="1"/>
  <c r="G126" i="1" s="1"/>
  <c r="G123" i="1"/>
  <c r="G122" i="1" s="1"/>
  <c r="G120" i="1"/>
  <c r="G114" i="1"/>
  <c r="G113" i="1" s="1"/>
  <c r="G112" i="1" s="1"/>
  <c r="G111" i="1" s="1"/>
  <c r="G109" i="1"/>
  <c r="G108" i="1" s="1"/>
  <c r="G107" i="1" s="1"/>
  <c r="G105" i="1"/>
  <c r="G104" i="1" s="1"/>
  <c r="G103" i="1" s="1"/>
  <c r="G91" i="1"/>
  <c r="G90" i="1" s="1"/>
  <c r="G88" i="1"/>
  <c r="G87" i="1" s="1"/>
  <c r="G82" i="1"/>
  <c r="G81" i="1" s="1"/>
  <c r="G79" i="1"/>
  <c r="G78" i="1" s="1"/>
  <c r="G75" i="1"/>
  <c r="G74" i="1" s="1"/>
  <c r="G72" i="1"/>
  <c r="G71" i="1" s="1"/>
  <c r="G66" i="1"/>
  <c r="G64" i="1"/>
  <c r="G58" i="1"/>
  <c r="G56" i="1"/>
  <c r="G53" i="1"/>
  <c r="G52" i="1" s="1"/>
  <c r="G48" i="1"/>
  <c r="G47" i="1" s="1"/>
  <c r="G46" i="1" s="1"/>
  <c r="G45" i="1" s="1"/>
  <c r="G43" i="1"/>
  <c r="G42" i="1" s="1"/>
  <c r="G41" i="1" s="1"/>
  <c r="G40" i="1" s="1"/>
  <c r="G38" i="1"/>
  <c r="G37" i="1" s="1"/>
  <c r="G36" i="1" s="1"/>
  <c r="G35" i="1" s="1"/>
  <c r="G33" i="1"/>
  <c r="G32" i="1" s="1"/>
  <c r="G30" i="1"/>
  <c r="G29" i="1" s="1"/>
  <c r="G27" i="1"/>
  <c r="G26" i="1" s="1"/>
  <c r="G24" i="1"/>
  <c r="G22" i="1"/>
  <c r="G19" i="1"/>
  <c r="G18" i="1" s="1"/>
  <c r="G14" i="1"/>
  <c r="G13" i="1" s="1"/>
  <c r="G12" i="1" s="1"/>
  <c r="G11" i="1" s="1"/>
  <c r="F167" i="1" l="1"/>
  <c r="G167" i="1"/>
  <c r="G216" i="1"/>
  <c r="F216" i="1"/>
  <c r="G154" i="1"/>
  <c r="F154" i="1"/>
  <c r="G194" i="1"/>
  <c r="F194" i="1"/>
  <c r="G63" i="1"/>
  <c r="G62" i="1" s="1"/>
  <c r="G61" i="1" s="1"/>
  <c r="G93" i="1"/>
  <c r="G182" i="1"/>
  <c r="F55" i="1"/>
  <c r="F51" i="1" s="1"/>
  <c r="F50" i="1" s="1"/>
  <c r="F63" i="1"/>
  <c r="F62" i="1" s="1"/>
  <c r="F61" i="1" s="1"/>
  <c r="F93" i="1"/>
  <c r="F182" i="1"/>
  <c r="F178" i="1" s="1"/>
  <c r="G46" i="3"/>
  <c r="G189" i="1"/>
  <c r="F189" i="1"/>
  <c r="G178" i="1"/>
  <c r="F195" i="3"/>
  <c r="F70" i="1"/>
  <c r="G77" i="1"/>
  <c r="F77" i="1"/>
  <c r="G125" i="1"/>
  <c r="F86" i="1"/>
  <c r="F85" i="1" s="1"/>
  <c r="F125" i="1"/>
  <c r="G55" i="1"/>
  <c r="G51" i="1" s="1"/>
  <c r="G50" i="1" s="1"/>
  <c r="G21" i="1"/>
  <c r="G17" i="1" s="1"/>
  <c r="G16" i="1" s="1"/>
  <c r="G119" i="1"/>
  <c r="G118" i="1" s="1"/>
  <c r="G117" i="1" s="1"/>
  <c r="G203" i="1"/>
  <c r="G199" i="1" s="1"/>
  <c r="G233" i="1"/>
  <c r="G232" i="1" s="1"/>
  <c r="F21" i="1"/>
  <c r="F17" i="1" s="1"/>
  <c r="F16" i="1" s="1"/>
  <c r="F118" i="1"/>
  <c r="F117" i="1" s="1"/>
  <c r="F203" i="1"/>
  <c r="F199" i="1" s="1"/>
  <c r="F137" i="1"/>
  <c r="F233" i="1"/>
  <c r="F232" i="1" s="1"/>
  <c r="G70" i="1"/>
  <c r="G86" i="1"/>
  <c r="G85" i="1" s="1"/>
  <c r="G137" i="1"/>
  <c r="H224" i="1"/>
  <c r="G136" i="1" l="1"/>
  <c r="G69" i="1"/>
  <c r="G68" i="1" s="1"/>
  <c r="F136" i="1"/>
  <c r="F116" i="1" s="1"/>
  <c r="F177" i="1"/>
  <c r="F176" i="1" s="1"/>
  <c r="G10" i="1"/>
  <c r="G195" i="3"/>
  <c r="F84" i="1"/>
  <c r="F69" i="1"/>
  <c r="F68" i="1" s="1"/>
  <c r="G177" i="1"/>
  <c r="G176" i="1" s="1"/>
  <c r="G84" i="1"/>
  <c r="G116" i="1"/>
  <c r="F10" i="1"/>
  <c r="H246" i="1"/>
  <c r="H245" i="1" s="1"/>
  <c r="H244" i="1" s="1"/>
  <c r="H243" i="1" s="1"/>
  <c r="H242" i="1" s="1"/>
  <c r="H105" i="1"/>
  <c r="H104" i="1" s="1"/>
  <c r="H103" i="1" s="1"/>
  <c r="F248" i="1" l="1"/>
  <c r="C19" i="14" s="1"/>
  <c r="C18" i="14" s="1"/>
  <c r="C17" i="14" s="1"/>
  <c r="C16" i="14" s="1"/>
  <c r="C11" i="14" s="1"/>
  <c r="C20" i="14" s="1"/>
  <c r="C10" i="14" s="1"/>
  <c r="G248" i="1"/>
  <c r="D19" i="14" s="1"/>
  <c r="D18" i="14" s="1"/>
  <c r="D17" i="14" s="1"/>
  <c r="D16" i="14" s="1"/>
  <c r="D11" i="14" s="1"/>
  <c r="D20" i="14" s="1"/>
  <c r="D10" i="14" s="1"/>
  <c r="I240" i="24"/>
  <c r="I239" i="24" s="1"/>
  <c r="I238" i="24" s="1"/>
  <c r="I236" i="24"/>
  <c r="I235" i="24" s="1"/>
  <c r="I234" i="24" s="1"/>
  <c r="I230" i="24"/>
  <c r="I229" i="24" s="1"/>
  <c r="I228" i="24" s="1"/>
  <c r="I227" i="24" s="1"/>
  <c r="I226" i="24" s="1"/>
  <c r="I222" i="24"/>
  <c r="I221" i="24" s="1"/>
  <c r="I219" i="24"/>
  <c r="I217" i="24"/>
  <c r="I208" i="24"/>
  <c r="I206" i="24"/>
  <c r="I204" i="24"/>
  <c r="I201" i="24"/>
  <c r="I200" i="24" s="1"/>
  <c r="I197" i="24"/>
  <c r="I195" i="24"/>
  <c r="I192" i="24"/>
  <c r="I190" i="24"/>
  <c r="I187" i="24"/>
  <c r="I185" i="24"/>
  <c r="I183" i="24"/>
  <c r="I180" i="24"/>
  <c r="I179" i="24" s="1"/>
  <c r="I174" i="24"/>
  <c r="I173" i="24" s="1"/>
  <c r="I172" i="24" s="1"/>
  <c r="I170" i="24"/>
  <c r="I169" i="24" s="1"/>
  <c r="I168" i="24" s="1"/>
  <c r="I165" i="24"/>
  <c r="I164" i="24" s="1"/>
  <c r="I162" i="24"/>
  <c r="I161" i="24" s="1"/>
  <c r="I159" i="24"/>
  <c r="I158" i="24" s="1"/>
  <c r="I156" i="24"/>
  <c r="I155" i="24" s="1"/>
  <c r="I152" i="24"/>
  <c r="I151" i="24" s="1"/>
  <c r="I150" i="24" s="1"/>
  <c r="I148" i="24"/>
  <c r="I147" i="24" s="1"/>
  <c r="I146" i="24" s="1"/>
  <c r="I144" i="24"/>
  <c r="I143" i="24" s="1"/>
  <c r="I142" i="24" s="1"/>
  <c r="I140" i="24"/>
  <c r="I139" i="24" s="1"/>
  <c r="I138" i="24" s="1"/>
  <c r="I132" i="24"/>
  <c r="I128" i="24"/>
  <c r="I127" i="24" s="1"/>
  <c r="I126" i="24" s="1"/>
  <c r="I123" i="24"/>
  <c r="I122" i="24" s="1"/>
  <c r="I120" i="24"/>
  <c r="I114" i="24"/>
  <c r="I113" i="24" s="1"/>
  <c r="I112" i="24" s="1"/>
  <c r="I111" i="24" s="1"/>
  <c r="I109" i="24"/>
  <c r="I108" i="24" s="1"/>
  <c r="I107" i="24" s="1"/>
  <c r="I105" i="24"/>
  <c r="I104" i="24" s="1"/>
  <c r="I103" i="24" s="1"/>
  <c r="I91" i="24"/>
  <c r="I90" i="24" s="1"/>
  <c r="I88" i="24"/>
  <c r="I87" i="24" s="1"/>
  <c r="I82" i="24"/>
  <c r="I81" i="24" s="1"/>
  <c r="I79" i="24"/>
  <c r="I78" i="24" s="1"/>
  <c r="I75" i="24"/>
  <c r="I74" i="24" s="1"/>
  <c r="I72" i="24"/>
  <c r="I71" i="24" s="1"/>
  <c r="I66" i="24"/>
  <c r="I64" i="24"/>
  <c r="I58" i="24"/>
  <c r="I56" i="24"/>
  <c r="I53" i="24"/>
  <c r="I52" i="24" s="1"/>
  <c r="I48" i="24"/>
  <c r="I47" i="24" s="1"/>
  <c r="I46" i="24" s="1"/>
  <c r="I45" i="24" s="1"/>
  <c r="I43" i="24"/>
  <c r="I42" i="24" s="1"/>
  <c r="I38" i="24"/>
  <c r="I37" i="24" s="1"/>
  <c r="I36" i="24" s="1"/>
  <c r="I35" i="24" s="1"/>
  <c r="I33" i="24"/>
  <c r="I32" i="24" s="1"/>
  <c r="I30" i="24"/>
  <c r="I29" i="24" s="1"/>
  <c r="I27" i="24"/>
  <c r="I26" i="24" s="1"/>
  <c r="I24" i="24"/>
  <c r="I22" i="24"/>
  <c r="I19" i="24"/>
  <c r="I18" i="24" s="1"/>
  <c r="I14" i="24"/>
  <c r="I13" i="24" s="1"/>
  <c r="I12" i="24" s="1"/>
  <c r="I11" i="24" s="1"/>
  <c r="I131" i="24" l="1"/>
  <c r="I130" i="24" s="1"/>
  <c r="I125" i="24" s="1"/>
  <c r="I233" i="24"/>
  <c r="I232" i="24" s="1"/>
  <c r="I41" i="24"/>
  <c r="I40" i="24" s="1"/>
  <c r="I189" i="24"/>
  <c r="I55" i="24"/>
  <c r="I51" i="24" s="1"/>
  <c r="I50" i="24" s="1"/>
  <c r="I21" i="24"/>
  <c r="I17" i="24" s="1"/>
  <c r="I16" i="24" s="1"/>
  <c r="I119" i="24"/>
  <c r="I118" i="24" s="1"/>
  <c r="I117" i="24" s="1"/>
  <c r="I182" i="24"/>
  <c r="I77" i="24"/>
  <c r="I154" i="24"/>
  <c r="I167" i="24"/>
  <c r="I203" i="24"/>
  <c r="I137" i="24"/>
  <c r="I63" i="24"/>
  <c r="I62" i="24" s="1"/>
  <c r="I61" i="24" s="1"/>
  <c r="I70" i="24"/>
  <c r="I86" i="24"/>
  <c r="I85" i="24" s="1"/>
  <c r="I194" i="24"/>
  <c r="I216" i="24"/>
  <c r="H183" i="3"/>
  <c r="H182" i="3" s="1"/>
  <c r="H187" i="3"/>
  <c r="H186" i="3" s="1"/>
  <c r="H190" i="3"/>
  <c r="H189" i="3" s="1"/>
  <c r="H177" i="3"/>
  <c r="H144" i="3"/>
  <c r="H104" i="3"/>
  <c r="H103" i="3" s="1"/>
  <c r="H89" i="3"/>
  <c r="H84" i="3"/>
  <c r="H86" i="3"/>
  <c r="H69" i="3"/>
  <c r="H68" i="3" s="1"/>
  <c r="H67" i="3" s="1"/>
  <c r="H57" i="3"/>
  <c r="I10" i="24" l="1"/>
  <c r="I178" i="24"/>
  <c r="I136" i="24"/>
  <c r="I116" i="24" s="1"/>
  <c r="I69" i="24"/>
  <c r="I68" i="24" s="1"/>
  <c r="I84" i="24"/>
  <c r="H197" i="1"/>
  <c r="I177" i="24" l="1"/>
  <c r="I176" i="24" s="1"/>
  <c r="I248" i="24" s="1"/>
  <c r="C10" i="8"/>
  <c r="I9" i="24" l="1"/>
  <c r="H63" i="3"/>
  <c r="H62" i="3" s="1"/>
  <c r="H58" i="3" l="1"/>
  <c r="H222" i="1"/>
  <c r="H221" i="1" s="1"/>
  <c r="H195" i="1"/>
  <c r="H194" i="1" s="1"/>
  <c r="H30" i="1"/>
  <c r="H29" i="1" s="1"/>
  <c r="H33" i="1"/>
  <c r="H32" i="1" s="1"/>
  <c r="E14" i="14" l="1"/>
  <c r="E13" i="14" s="1"/>
  <c r="E12" i="14" s="1"/>
  <c r="H18" i="3" l="1"/>
  <c r="H17" i="3" s="1"/>
  <c r="H16" i="3" s="1"/>
  <c r="H11" i="3"/>
  <c r="H10" i="3" s="1"/>
  <c r="H113" i="3" l="1"/>
  <c r="H112" i="3" s="1"/>
  <c r="H180" i="3"/>
  <c r="H176" i="3" s="1"/>
  <c r="H160" i="3"/>
  <c r="H158" i="3"/>
  <c r="H156" i="3"/>
  <c r="H153" i="3"/>
  <c r="H152" i="3" s="1"/>
  <c r="H60" i="3"/>
  <c r="H55" i="3"/>
  <c r="H53" i="3"/>
  <c r="H51" i="3"/>
  <c r="H48" i="3"/>
  <c r="H47" i="3" s="1"/>
  <c r="H147" i="3"/>
  <c r="H146" i="3" s="1"/>
  <c r="H73" i="3"/>
  <c r="H72" i="3" s="1"/>
  <c r="H71" i="3" s="1"/>
  <c r="H130" i="3"/>
  <c r="H129" i="3" s="1"/>
  <c r="H122" i="3"/>
  <c r="H121" i="3" s="1"/>
  <c r="H116" i="3"/>
  <c r="H115" i="3" s="1"/>
  <c r="H101" i="3"/>
  <c r="H100" i="3" s="1"/>
  <c r="H44" i="3"/>
  <c r="H43" i="3" s="1"/>
  <c r="H40" i="3"/>
  <c r="H39" i="3" s="1"/>
  <c r="H36" i="3"/>
  <c r="H35" i="3" s="1"/>
  <c r="H32" i="3"/>
  <c r="H31" i="3" s="1"/>
  <c r="H142" i="3"/>
  <c r="H141" i="3" s="1"/>
  <c r="H139" i="3"/>
  <c r="H138" i="3" s="1"/>
  <c r="H136" i="3"/>
  <c r="H135" i="3" s="1"/>
  <c r="H110" i="3"/>
  <c r="H109" i="3" s="1"/>
  <c r="H107" i="3"/>
  <c r="H106" i="3" s="1"/>
  <c r="H14" i="3"/>
  <c r="H13" i="3" s="1"/>
  <c r="H9" i="3" s="1"/>
  <c r="H165" i="3"/>
  <c r="H163" i="3"/>
  <c r="H97" i="3"/>
  <c r="H95" i="3"/>
  <c r="H92" i="3"/>
  <c r="H91" i="3" s="1"/>
  <c r="H150" i="3"/>
  <c r="H149" i="3" s="1"/>
  <c r="H88" i="3"/>
  <c r="H168" i="3"/>
  <c r="H167" i="3" s="1"/>
  <c r="H81" i="3"/>
  <c r="H80" i="3" s="1"/>
  <c r="H119" i="3"/>
  <c r="H118" i="3" s="1"/>
  <c r="H155" i="3" l="1"/>
  <c r="H50" i="3"/>
  <c r="H46" i="3" s="1"/>
  <c r="H38" i="3"/>
  <c r="H34" i="3"/>
  <c r="H94" i="3"/>
  <c r="H162" i="3"/>
  <c r="H30" i="3"/>
  <c r="H42" i="3"/>
  <c r="H83" i="3"/>
  <c r="H27" i="1"/>
  <c r="H26" i="1" s="1"/>
  <c r="H29" i="3" l="1"/>
  <c r="H240" i="1"/>
  <c r="H239" i="1" s="1"/>
  <c r="H236" i="1"/>
  <c r="H235" i="1" s="1"/>
  <c r="H230" i="1"/>
  <c r="H229" i="1" s="1"/>
  <c r="H228" i="1" s="1"/>
  <c r="H227" i="1" s="1"/>
  <c r="H226" i="1" s="1"/>
  <c r="H219" i="1"/>
  <c r="H217" i="1"/>
  <c r="H208" i="1"/>
  <c r="H206" i="1"/>
  <c r="H204" i="1"/>
  <c r="H201" i="1"/>
  <c r="H200" i="1" s="1"/>
  <c r="H192" i="1"/>
  <c r="H190" i="1"/>
  <c r="H187" i="1"/>
  <c r="H185" i="1"/>
  <c r="H183" i="1"/>
  <c r="H180" i="1"/>
  <c r="H179" i="1" s="1"/>
  <c r="H174" i="1"/>
  <c r="H173" i="1" s="1"/>
  <c r="H172" i="1" s="1"/>
  <c r="H170" i="1"/>
  <c r="H169" i="1" s="1"/>
  <c r="H168" i="1" s="1"/>
  <c r="H165" i="1"/>
  <c r="H164" i="1" s="1"/>
  <c r="H162" i="1"/>
  <c r="H161" i="1" s="1"/>
  <c r="H159" i="1"/>
  <c r="H158" i="1" s="1"/>
  <c r="H156" i="1"/>
  <c r="H155" i="1" s="1"/>
  <c r="H152" i="1"/>
  <c r="H151" i="1" s="1"/>
  <c r="H148" i="1"/>
  <c r="H147" i="1" s="1"/>
  <c r="H144" i="1"/>
  <c r="H143" i="1" s="1"/>
  <c r="H140" i="1"/>
  <c r="H139" i="1" s="1"/>
  <c r="H132" i="1"/>
  <c r="H131" i="1" s="1"/>
  <c r="H130" i="1" s="1"/>
  <c r="H128" i="1"/>
  <c r="H127" i="1" s="1"/>
  <c r="H123" i="1"/>
  <c r="H120" i="1"/>
  <c r="H114" i="1"/>
  <c r="H113" i="1" s="1"/>
  <c r="H112" i="1" s="1"/>
  <c r="H111" i="1" s="1"/>
  <c r="H109" i="1"/>
  <c r="H108" i="1" s="1"/>
  <c r="H107" i="1" s="1"/>
  <c r="H93" i="1" s="1"/>
  <c r="H91" i="1"/>
  <c r="H90" i="1" s="1"/>
  <c r="H88" i="1"/>
  <c r="H87" i="1" s="1"/>
  <c r="H82" i="1"/>
  <c r="H81" i="1" s="1"/>
  <c r="H79" i="1"/>
  <c r="H78" i="1" s="1"/>
  <c r="H75" i="1"/>
  <c r="H74" i="1" s="1"/>
  <c r="H72" i="1"/>
  <c r="H71" i="1" s="1"/>
  <c r="H66" i="1"/>
  <c r="H64" i="1"/>
  <c r="H58" i="1"/>
  <c r="H56" i="1"/>
  <c r="H53" i="1"/>
  <c r="H52" i="1" s="1"/>
  <c r="H48" i="1"/>
  <c r="H47" i="1" s="1"/>
  <c r="H46" i="1" s="1"/>
  <c r="H45" i="1" s="1"/>
  <c r="H43" i="1"/>
  <c r="H42" i="1" s="1"/>
  <c r="H41" i="1" s="1"/>
  <c r="H40" i="1" s="1"/>
  <c r="H38" i="1"/>
  <c r="H37" i="1" s="1"/>
  <c r="H36" i="1" s="1"/>
  <c r="H35" i="1" s="1"/>
  <c r="H24" i="1"/>
  <c r="H22" i="1"/>
  <c r="H19" i="1"/>
  <c r="H18" i="1" s="1"/>
  <c r="H14" i="1"/>
  <c r="H13" i="1" s="1"/>
  <c r="H12" i="1" s="1"/>
  <c r="H11" i="1" s="1"/>
  <c r="H195" i="3" l="1"/>
  <c r="H189" i="1"/>
  <c r="H216" i="1"/>
  <c r="H182" i="1"/>
  <c r="H203" i="1"/>
  <c r="H199" i="1" s="1"/>
  <c r="H122" i="1"/>
  <c r="H119" i="1"/>
  <c r="H70" i="1"/>
  <c r="H77" i="1"/>
  <c r="H138" i="1"/>
  <c r="H234" i="1"/>
  <c r="H21" i="1"/>
  <c r="H17" i="1" s="1"/>
  <c r="H63" i="1"/>
  <c r="H62" i="1" s="1"/>
  <c r="H61" i="1" s="1"/>
  <c r="H55" i="1"/>
  <c r="H86" i="1"/>
  <c r="H85" i="1" s="1"/>
  <c r="H167" i="1"/>
  <c r="H238" i="1"/>
  <c r="H126" i="1"/>
  <c r="H125" i="1" s="1"/>
  <c r="H142" i="1"/>
  <c r="H146" i="1"/>
  <c r="H150" i="1"/>
  <c r="H178" i="1" l="1"/>
  <c r="H118" i="1"/>
  <c r="H117" i="1" s="1"/>
  <c r="H51" i="1"/>
  <c r="H50" i="1" s="1"/>
  <c r="H69" i="1"/>
  <c r="H68" i="1" s="1"/>
  <c r="H16" i="1"/>
  <c r="H233" i="1"/>
  <c r="H232" i="1" s="1"/>
  <c r="H154" i="1"/>
  <c r="H137" i="1"/>
  <c r="H10" i="1" l="1"/>
  <c r="H177" i="1"/>
  <c r="H176" i="1" s="1"/>
  <c r="H84" i="1"/>
  <c r="H136" i="1"/>
  <c r="H116" i="1" s="1"/>
  <c r="H248" i="1" l="1"/>
  <c r="E19" i="14" s="1"/>
  <c r="E18" i="14" s="1"/>
  <c r="E17" i="14" s="1"/>
  <c r="E16" i="14" s="1"/>
  <c r="E11" i="14" s="1"/>
  <c r="E20" i="14" s="1"/>
  <c r="E10" i="14" s="1"/>
</calcChain>
</file>

<file path=xl/sharedStrings.xml><?xml version="1.0" encoding="utf-8"?>
<sst xmlns="http://schemas.openxmlformats.org/spreadsheetml/2006/main" count="1552" uniqueCount="280">
  <si>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</si>
  <si>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</si>
  <si>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</si>
  <si>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</si>
  <si>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</si>
  <si>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</si>
  <si>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</si>
  <si>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</si>
  <si>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</si>
  <si>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</si>
  <si>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</si>
  <si>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</si>
  <si>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</si>
  <si>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</si>
  <si>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</si>
  <si>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</si>
  <si>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</si>
  <si>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</si>
  <si>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</si>
  <si>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</si>
  <si>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</si>
  <si>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</si>
  <si>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</si>
  <si>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</si>
  <si>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</si>
  <si>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</si>
  <si>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</si>
  <si>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</si>
  <si>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</si>
  <si>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</si>
  <si>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</si>
  <si>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</si>
  <si>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</si>
  <si>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</si>
  <si>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</si>
  <si>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</si>
  <si>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</si>
  <si>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</si>
  <si>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</si>
  <si>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</si>
  <si>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</si>
  <si>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</si>
  <si>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</si>
  <si>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</si>
  <si>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</si>
  <si>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</si>
  <si>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</si>
  <si>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</si>
  <si>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</si>
  <si>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</si>
  <si>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</si>
  <si>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</si>
  <si>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</si>
  <si>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</si>
  <si>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</si>
  <si>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</si>
  <si>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</si>
  <si>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</si>
  <si>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</si>
  <si>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</si>
  <si>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</si>
  <si>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</si>
  <si>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</si>
  <si>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</si>
  <si>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64.0.00.00000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</si>
  <si>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</si>
  <si>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</si>
  <si>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</si>
  <si>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</si>
  <si>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</si>
  <si>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</si>
  <si>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</si>
  <si>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</si>
  <si>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</si>
  <si>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</si>
  <si>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</si>
  <si>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</si>
  <si>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</si>
  <si>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</si>
  <si>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</si>
  <si>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</si>
  <si>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</si>
  <si>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</si>
  <si>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</si>
  <si>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</si>
  <si>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</si>
  <si>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</si>
  <si>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</si>
  <si>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</si>
  <si>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</si>
  <si>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</si>
  <si>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</si>
  <si>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</si>
  <si>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</si>
  <si>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</si>
  <si>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</si>
  <si>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</si>
  <si>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</si>
  <si>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</si>
  <si>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</si>
  <si>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</si>
  <si>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</si>
  <si>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</si>
  <si>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</si>
  <si>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</si>
  <si>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</si>
  <si>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</si>
  <si>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</si>
  <si>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</si>
  <si>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</si>
  <si>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</si>
  <si>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</si>
  <si>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</si>
  <si>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</si>
  <si>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</si>
  <si>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</si>
  <si>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</si>
  <si>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</si>
  <si>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</si>
  <si>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</si>
  <si>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</si>
  <si>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</si>
  <si>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</si>
  <si>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</si>
  <si>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</si>
  <si>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</si>
  <si>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</si>
  <si>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</si>
  <si>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</si>
  <si>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</si>
  <si>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</si>
  <si>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</si>
  <si>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</si>
  <si>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</si>
  <si>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</si>
  <si>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</si>
  <si>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</si>
  <si>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</si>
  <si>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</si>
  <si>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</si>
  <si>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</si>
  <si>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</si>
  <si>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</si>
  <si>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</si>
  <si>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</si>
  <si>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</si>
  <si>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</si>
  <si>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</si>
  <si>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</si>
  <si>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</si>
  <si>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</si>
  <si>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</si>
  <si>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</si>
  <si>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</si>
  <si>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</si>
  <si>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</si>
  <si>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</si>
  <si>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</si>
  <si>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</si>
  <si>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</si>
  <si>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</si>
  <si>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</si>
  <si>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</si>
  <si>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</si>
  <si>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</si>
  <si>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</si>
  <si>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</si>
  <si>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</si>
  <si>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</si>
  <si>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</si>
  <si>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</si>
  <si>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</si>
  <si>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99.0.00.S0510</t>
  </si>
  <si>
    <t>59.0.00.S0510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</si>
  <si>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</si>
  <si>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</si>
  <si>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</si>
  <si>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</si>
  <si>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</si>
  <si>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</si>
  <si>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</si>
  <si>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</si>
  <si>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программа: "Обеспечение безопасности дорожного движения на территории  _______ сельсовета 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</si>
  <si>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</si>
  <si>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</si>
  <si>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</si>
  <si>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</si>
  <si>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</si>
  <si>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Реализация мероприятий муниципальной программы "Физическая культура и спорт  __________сельсовета </t>
  </si>
  <si>
    <t xml:space="preserve">Муниципальная программа "Физическая культура и спорт   ________ сельсовета </t>
  </si>
  <si>
    <t>Социальные выплаты гражданам,кроме публичных нормативных социальных выплат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</si>
  <si>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___________ сельсовета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</si>
  <si>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</si>
  <si>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>2021 год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</si>
  <si>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___________ сельсовета </t>
  </si>
  <si>
    <t xml:space="preserve">Муниципальная программа " Молодежная политика и оздоровление детей" на территории  __________ сельсовета </t>
  </si>
  <si>
    <t>Муниципальная программа "Газификация территории  _______ сельсовета</t>
  </si>
  <si>
    <t>Приложение 11</t>
  </si>
  <si>
    <t xml:space="preserve">Приложение 10 </t>
  </si>
  <si>
    <t xml:space="preserve">Муниципальная программа "Обеспечение безопасности дорожного движения на территории  _______ сельсовета </t>
  </si>
  <si>
    <t>2022 год</t>
  </si>
  <si>
    <t xml:space="preserve">Мероприятия в рамках муниципальной программы "Газификация территории  _______сельсовета 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</si>
  <si>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</si>
  <si>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</si>
  <si>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 xml:space="preserve">Мероприятия  по обеспечению безопасности дорожного движения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</si>
  <si>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</si>
  <si>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</si>
  <si>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</si>
  <si>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</si>
  <si>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</si>
  <si>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</si>
  <si>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</si>
  <si>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 xml:space="preserve">2020 год </t>
  </si>
  <si>
    <t xml:space="preserve">2021 год </t>
  </si>
  <si>
    <t>-</t>
  </si>
  <si>
    <t>Предельные сроки погашения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</si>
  <si>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</si>
  <si>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</si>
  <si>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</si>
  <si>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</si>
  <si>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</si>
  <si>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Верх-Коенского сельсовета</t>
  </si>
  <si>
    <t>Муниципальная программа "Благоустройство территории Верх-Коенского сельсовета</t>
  </si>
  <si>
    <t>Реализация мероприятий в рамках подпрограммы "Уличное освещение" муниципальной программы "Благоустройство территории Верх-Коенского сельсовета</t>
  </si>
  <si>
    <t>Подпрограмма "Уличное освещение" муниципальной программы "Благоустройство территории Верх-Коенского сельсовета</t>
  </si>
  <si>
    <t>Подпрограмма "Озеленение" муниципальной программы "Благоустройство территории Верх-Коенского сельсовета</t>
  </si>
  <si>
    <t>Реализация мероприятий в рамках подпрограммы "Озеленение" муниципальной программы "Благоустройство территории  Верх-Коенского сельсовета</t>
  </si>
  <si>
    <t>Подпрограмма "Организация и содержание мест захоронения" муниципальной программы "Благоустройство территории  Верх-Коенского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</si>
  <si>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Верх-Коенского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</si>
  <si>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Верх-Коенского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</si>
  <si>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Верх-Коенского сельсовета</t>
  </si>
  <si>
    <t xml:space="preserve">Подпрограмма "Организация и содержание мест захоронения" муниципальной программы "Благоустройство территории Верх-Коенского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</si>
  <si>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Верх-Коенского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</si>
  <si>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Верх-Коенского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</si>
  <si>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Верх-Коенского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</si>
  <si>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 Верх-Коенского сельсовета </t>
  </si>
  <si>
    <t xml:space="preserve">Муниципальная программа "Сохранение и развитие культуры на территории  Верх-Коенского сельсовета"
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</si>
  <si>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Верх-Коенского сельсовета </t>
  </si>
  <si>
    <t>Реализация мероприятий муниципальной программы " Сохранение и развитие культуры на территории Верх-Коенского сельсовета"</t>
  </si>
  <si>
    <t xml:space="preserve">Реализация мероприятий муниципальной программы " Сохранение и развитие культуры на территории  Верх-Коенского сельсовета </t>
  </si>
  <si>
    <t xml:space="preserve">Муниципальная программа "Сохранение и развитие культуры на территории Верх-Коенского сельсовета 
</t>
  </si>
  <si>
    <t>52.0.01.00000</t>
  </si>
  <si>
    <t>52.0.01.06070</t>
  </si>
  <si>
    <t>52.0.02.00000</t>
  </si>
  <si>
    <t>52.0.02.06070</t>
  </si>
  <si>
    <t xml:space="preserve">Муниципальная программа "Дорожное хозяйство на территории Верх-Коенского сельсовета" </t>
  </si>
  <si>
    <t xml:space="preserve">Основное мероприятие: Развитие автомобильных дорог местного значения на территории  Верх-Коенского сельсовета </t>
  </si>
  <si>
    <t xml:space="preserve">Реализация мероприятий по развитию автомобильных дорог местного значения на территории Верх-Коенского сельсовета </t>
  </si>
  <si>
    <t xml:space="preserve">Основное мероприятие: Обеспечение безопасности дорожного движения на территории  Верх-Коенского сельсовета </t>
  </si>
  <si>
    <t xml:space="preserve">Реализация мероприятий по обеспечению безопасности дорожного движения на территории Верх-Коенского сельсовета </t>
  </si>
  <si>
    <t xml:space="preserve">Основное мероприятие: Развитие автомобильных дорог местного значения на территории Верх-Коенского сельсовета </t>
  </si>
  <si>
    <t xml:space="preserve">Реализация мероприятий по развитию автомобильных дорог местного значения на территории  Верх-Коенскогосельсовета </t>
  </si>
  <si>
    <t xml:space="preserve">Основное мероприятие: Обеспечение безопасности дорожного движения на территории Верх-Коенского сельсовета </t>
  </si>
  <si>
    <t xml:space="preserve">Муниципальная программа "Дорожное хозяйство на территории   Верх-Коенского сельсовета" </t>
  </si>
  <si>
    <t>Реализация мероприятий по развитию автомобильных дорог местного значения на территории Верх-Коенского сельсовета за счет акцизов</t>
  </si>
  <si>
    <t>Реализация мероприятий по обеспечению безопасности дорожного движения на территории Верх-Коенского сельсовета за счет акцизов</t>
  </si>
  <si>
    <t xml:space="preserve">Муниципальная программа "Обеспечение безопасности дорожного движения на территории Верх-Коенского сельсовета </t>
  </si>
  <si>
    <t>Мероприятия  по обеспечению безопасности дорожного движения на территории  Верх-Коенского сельсовета за счет акцизов</t>
  </si>
  <si>
    <t>к решению сессии Совета депутатов  Верх-Коенского сельсовета</t>
  </si>
  <si>
    <t>к решению сессии Совета депутатов      Верх-Коенского сельсовета</t>
  </si>
  <si>
    <t>Верх-Коенский сельсовет</t>
  </si>
  <si>
    <t xml:space="preserve">Муниципальная программа "Благоустройство территории  Верх-Коенского сельсовета" </t>
  </si>
  <si>
    <t>Подпрограмма "Уличное освещение" муниципальной программы "Благоустройство территории Верх-Коенского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</si>
  <si>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Верх-Коенского сельсовета"</t>
  </si>
  <si>
    <t xml:space="preserve">Подпрограмма "Озеленение" муниципальной программы "Благоустройство территории" Верх-Коенского сельсовета" </t>
  </si>
  <si>
    <t>к решению сессии Совета депутатов          Верх-Коенского сельсовета</t>
  </si>
  <si>
    <t>администрация Верх-Коенского сельсовета Искитмского района Новосибирской области</t>
  </si>
  <si>
    <t>Муниципальная программа "Благоустройство территории  Верх-Коенского сельсовета"</t>
  </si>
  <si>
    <t>Подпрограмма "Уличное освещение" муниципальной программы "Благоустройство территории  Верх-Коенского сельсовета"</t>
  </si>
  <si>
    <t>Подпрограмма "Организация и содержание мест захоронения" муниципальной программы "Благоустройство территории  Верх-Коенского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</si>
  <si>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Верх-Коенского сельсовета"</t>
  </si>
  <si>
    <t>Реализация мероприятий муниципальной программы " Сохранение и развитие культуры на территории  Верх-Коенского сельсовета"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</si>
  <si>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Верх-Коенского сельсовета"</t>
  </si>
  <si>
    <t xml:space="preserve">                                                   ПРОГРАММА МУНИЦИПАЛЬНЫХ ВНУТРЕННИХ ЗАИМСТВОВАНИЙ ВЕРХ-КОЕНСКОГО СЕЛЬСОВЕТА НА 2020 ГОД И ПЛАНОВЫЙ ПЕРИОД  2021 И 2022 ГОДОВ</t>
  </si>
  <si>
    <t>ПРОГРАММА МУНИЦИПАЛЬНЫХ ГАРАНТИЙ ВЕРХ-КОЕНСКОГО СЕЛЬСОВЕТА В ВАЛЮТЕ РОССИЙСКОЙ ФЕДЕРАЦИИ НА 2020 ГОД И ПЛАНОВЫЙ ПЕРИОД  2021 И 2022 ГОДОВ</t>
  </si>
  <si>
    <t>от 25.12.2019 № 165</t>
  </si>
  <si>
    <t>Реализация мероприятий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</si>
  <si>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Софинансирование мероприятий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</si>
  <si>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99.0.00.70370</t>
  </si>
  <si>
    <t>99.0.00.S0370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</si>
</sst>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0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2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6" fillId="0" borderId="2" xfId="1" applyNumberFormat="1" applyFont="1" applyFill="1" applyBorder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6" fillId="0" borderId="2" xfId="1" applyNumberFormat="1" applyFont="1" applyFill="1" applyBorder="1" applyAlignment="1" applyProtection="1">
      <alignment horizontal="right" vertical="center"/>
      <protection hidden="1"/>
    </xf>
    <xf numFmtId="168" fontId="7" fillId="0" borderId="4" xfId="1" applyNumberFormat="1" applyFont="1" applyFill="1" applyBorder="1" applyAlignment="1" applyProtection="1">
      <alignment horizontal="right" vertical="center"/>
      <protection hidden="1"/>
    </xf>
    <xf numFmtId="168" fontId="7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165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1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1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9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0" borderId="5" xfId="1" applyNumberFormat="1" applyFont="1" applyFill="1" applyBorder="1" applyAlignment="1" applyProtection="1">
      <alignment horizontal="right" vertical="top"/>
      <protection hidden="1"/>
    </xf>
    <xf numFmtId="168" fontId="6" fillId="0" borderId="5" xfId="1" applyNumberFormat="1" applyFont="1" applyFill="1" applyBorder="1" applyAlignment="1" applyProtection="1">
      <alignment horizontal="right" vertical="center"/>
      <protection hidden="1"/>
    </xf>
    <xf numFmtId="168" fontId="7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9" xfId="1" applyNumberFormat="1" applyFont="1" applyFill="1" applyBorder="1" applyAlignment="1" applyProtection="1">
      <alignment horizontal="right" vertical="center"/>
      <protection hidden="1"/>
    </xf>
    <xf numFmtId="168" fontId="8" fillId="0" borderId="9" xfId="1" applyNumberFormat="1" applyFont="1" applyFill="1" applyBorder="1" applyAlignment="1" applyProtection="1">
      <alignment horizontal="right" vertical="center"/>
      <protection hidden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0" fontId="4" fillId="3" borderId="4" xfId="1" applyNumberFormat="1" applyFont="1" applyFill="1" applyBorder="1" applyAlignment="1" applyProtection="1">
      <alignment horizontal="left" vertical="top" wrapText="1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3" borderId="1" xfId="0" applyFont="1" applyFill="1" applyBorder="1" applyAlignment="1">
      <alignment vertical="top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3" borderId="0" xfId="1" applyFont="1" applyFill="1" applyAlignment="1">
      <alignment horizontal="right"/>
    </xf>
    <xf numFmtId="0" fontId="11" fillId="3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3" borderId="0" xfId="1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0"/>
  <sheetViews>
    <sheetView showGridLines="0" view="pageBreakPreview" zoomScale="90" zoomScaleNormal="100" zoomScaleSheetLayoutView="90" workbookViewId="0">
      <selection activeCell="D3" sqref="D3:H3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8" x14ac:dyDescent="0.2">
      <c r="A1" s="127"/>
      <c r="B1" s="127"/>
      <c r="C1" s="127"/>
      <c r="D1" s="127"/>
      <c r="E1" s="344" t="s">
        <v>133</v>
      </c>
      <c r="F1" s="344"/>
      <c r="G1" s="344"/>
      <c r="H1" s="345"/>
    </row>
    <row r="2" spans="1:8" ht="30.75" customHeight="1" x14ac:dyDescent="0.2">
      <c r="A2" s="127"/>
      <c r="B2" s="127"/>
      <c r="C2" s="127"/>
      <c r="D2" s="218"/>
      <c r="E2" s="219"/>
      <c r="F2" s="349" t="s">
        <v>221</v>
      </c>
      <c r="G2" s="350"/>
      <c r="H2" s="350"/>
    </row>
    <row r="3" spans="1:8" x14ac:dyDescent="0.2">
      <c r="A3" s="127"/>
      <c r="B3" s="127"/>
      <c r="C3" s="127"/>
      <c r="D3" s="346" t="s">
        <v>275</v>
      </c>
      <c r="E3" s="347"/>
      <c r="F3" s="347"/>
      <c r="G3" s="347"/>
      <c r="H3" s="347"/>
    </row>
    <row r="4" spans="1:8" x14ac:dyDescent="0.2">
      <c r="A4" s="127"/>
      <c r="B4" s="127"/>
      <c r="C4" s="127"/>
      <c r="D4" s="127"/>
      <c r="E4" s="127"/>
      <c r="F4" s="127"/>
      <c r="G4" s="127"/>
      <c r="H4" s="127"/>
    </row>
    <row r="5" spans="1:8" s="161" customFormat="1" ht="51.75" customHeight="1" x14ac:dyDescent="0.2">
      <c r="A5" s="348" t="s">
        <v>216</v>
      </c>
      <c r="B5" s="348"/>
      <c r="C5" s="348"/>
      <c r="D5" s="348"/>
      <c r="E5" s="348"/>
      <c r="F5" s="348"/>
      <c r="G5" s="348"/>
      <c r="H5" s="348"/>
    </row>
    <row r="6" spans="1:8" s="161" customFormat="1" ht="9.75" customHeight="1" x14ac:dyDescent="0.2">
      <c r="A6" s="184"/>
      <c r="B6" s="188"/>
      <c r="C6" s="188"/>
      <c r="D6" s="188"/>
      <c r="E6" s="188"/>
      <c r="F6" s="220"/>
      <c r="G6" s="220"/>
      <c r="H6" s="188"/>
    </row>
    <row r="7" spans="1:8" x14ac:dyDescent="0.2">
      <c r="H7" s="183" t="s">
        <v>135</v>
      </c>
    </row>
    <row r="8" spans="1:8" ht="25.5" customHeight="1" x14ac:dyDescent="0.2">
      <c r="A8" s="353" t="s">
        <v>0</v>
      </c>
      <c r="B8" s="353" t="s">
        <v>1</v>
      </c>
      <c r="C8" s="353" t="s">
        <v>2</v>
      </c>
      <c r="D8" s="353" t="s">
        <v>3</v>
      </c>
      <c r="E8" s="353" t="s">
        <v>4</v>
      </c>
      <c r="F8" s="351" t="s">
        <v>202</v>
      </c>
      <c r="G8" s="352"/>
      <c r="H8" s="352"/>
    </row>
    <row r="9" spans="1:8" ht="24.75" customHeight="1" x14ac:dyDescent="0.2">
      <c r="A9" s="354"/>
      <c r="B9" s="354"/>
      <c r="C9" s="354"/>
      <c r="D9" s="354"/>
      <c r="E9" s="354"/>
      <c r="F9" s="212" t="s">
        <v>205</v>
      </c>
      <c r="G9" s="212" t="s">
        <v>193</v>
      </c>
      <c r="H9" s="212" t="s">
        <v>200</v>
      </c>
    </row>
    <row r="10" spans="1:8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250">
        <f>F11+F16+F35+F40+F45+F50</f>
        <v>4416.6000000000004</v>
      </c>
      <c r="G10" s="250">
        <f>G11+G16+G35+G40+G45+G50</f>
        <v>1539.9</v>
      </c>
      <c r="H10" s="221">
        <f>H11+H16+H35+H40+H45+H50</f>
        <v>1593.1</v>
      </c>
    </row>
    <row r="11" spans="1:8" ht="32.1" customHeight="1" x14ac:dyDescent="0.2">
      <c r="A11" s="205" t="s">
        <v>8</v>
      </c>
      <c r="B11" s="4">
        <v>1</v>
      </c>
      <c r="C11" s="5">
        <v>2</v>
      </c>
      <c r="D11" s="6" t="s">
        <v>7</v>
      </c>
      <c r="E11" s="7" t="s">
        <v>7</v>
      </c>
      <c r="F11" s="250">
        <f t="shared" ref="F11:H14" si="0">F12</f>
        <v>718.3</v>
      </c>
      <c r="G11" s="250">
        <f t="shared" si="0"/>
        <v>718.3</v>
      </c>
      <c r="H11" s="221">
        <f t="shared" si="0"/>
        <v>718.3</v>
      </c>
    </row>
    <row r="12" spans="1:8" ht="15.95" customHeight="1" x14ac:dyDescent="0.2">
      <c r="A12" s="43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251">
        <f t="shared" si="0"/>
        <v>718.3</v>
      </c>
      <c r="G12" s="251">
        <f t="shared" si="0"/>
        <v>718.3</v>
      </c>
      <c r="H12" s="222">
        <f t="shared" si="0"/>
        <v>718.3</v>
      </c>
    </row>
    <row r="13" spans="1:8" ht="15.95" customHeight="1" x14ac:dyDescent="0.2">
      <c r="A13" s="43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251">
        <f t="shared" si="0"/>
        <v>718.3</v>
      </c>
      <c r="G13" s="251">
        <f t="shared" si="0"/>
        <v>718.3</v>
      </c>
      <c r="H13" s="222">
        <f t="shared" si="0"/>
        <v>718.3</v>
      </c>
    </row>
    <row r="14" spans="1:8" ht="63.95" customHeight="1" x14ac:dyDescent="0.2">
      <c r="A14" s="273" t="s">
        <v>13</v>
      </c>
      <c r="B14" s="24">
        <v>1</v>
      </c>
      <c r="C14" s="24">
        <v>2</v>
      </c>
      <c r="D14" s="41" t="s">
        <v>12</v>
      </c>
      <c r="E14" s="26">
        <v>100</v>
      </c>
      <c r="F14" s="252">
        <f t="shared" si="0"/>
        <v>718.3</v>
      </c>
      <c r="G14" s="252">
        <f t="shared" si="0"/>
        <v>718.3</v>
      </c>
      <c r="H14" s="223">
        <f t="shared" si="0"/>
        <v>718.3</v>
      </c>
    </row>
    <row r="15" spans="1:8" ht="32.1" customHeight="1" x14ac:dyDescent="0.2">
      <c r="A15" s="273" t="s">
        <v>14</v>
      </c>
      <c r="B15" s="24">
        <v>1</v>
      </c>
      <c r="C15" s="24">
        <v>2</v>
      </c>
      <c r="D15" s="41" t="s">
        <v>12</v>
      </c>
      <c r="E15" s="26">
        <v>120</v>
      </c>
      <c r="F15" s="252">
        <v>718.3</v>
      </c>
      <c r="G15" s="252">
        <v>718.3</v>
      </c>
      <c r="H15" s="223">
        <v>718.3</v>
      </c>
    </row>
    <row r="16" spans="1:8" ht="48" customHeight="1" x14ac:dyDescent="0.2">
      <c r="A16" s="153" t="s">
        <v>21</v>
      </c>
      <c r="B16" s="18">
        <v>1</v>
      </c>
      <c r="C16" s="18">
        <v>4</v>
      </c>
      <c r="D16" s="67" t="s">
        <v>7</v>
      </c>
      <c r="E16" s="20" t="s">
        <v>7</v>
      </c>
      <c r="F16" s="253">
        <f>F17</f>
        <v>2691.3999999999996</v>
      </c>
      <c r="G16" s="253">
        <f>G17</f>
        <v>795.1</v>
      </c>
      <c r="H16" s="224">
        <f>H17</f>
        <v>848.30000000000007</v>
      </c>
    </row>
    <row r="17" spans="1:8" ht="15.95" customHeight="1" x14ac:dyDescent="0.2">
      <c r="A17" s="273" t="s">
        <v>9</v>
      </c>
      <c r="B17" s="24">
        <v>1</v>
      </c>
      <c r="C17" s="24">
        <v>4</v>
      </c>
      <c r="D17" s="41" t="s">
        <v>10</v>
      </c>
      <c r="E17" s="20"/>
      <c r="F17" s="252">
        <f>F18+F21+F26+F29+F32</f>
        <v>2691.3999999999996</v>
      </c>
      <c r="G17" s="252">
        <f>G18+G21+G26+G29+G32</f>
        <v>795.1</v>
      </c>
      <c r="H17" s="223">
        <f>H18+H21+H26+H29+H32</f>
        <v>848.30000000000007</v>
      </c>
    </row>
    <row r="18" spans="1:8" ht="31.5" customHeight="1" x14ac:dyDescent="0.2">
      <c r="A18" s="273" t="s">
        <v>22</v>
      </c>
      <c r="B18" s="24">
        <v>1</v>
      </c>
      <c r="C18" s="24">
        <v>4</v>
      </c>
      <c r="D18" s="41" t="s">
        <v>23</v>
      </c>
      <c r="E18" s="26"/>
      <c r="F18" s="252">
        <f t="shared" ref="F18:H19" si="1">F19</f>
        <v>815.7</v>
      </c>
      <c r="G18" s="252">
        <f t="shared" si="1"/>
        <v>795</v>
      </c>
      <c r="H18" s="223">
        <f t="shared" si="1"/>
        <v>848.2</v>
      </c>
    </row>
    <row r="19" spans="1:8" ht="63.95" customHeight="1" x14ac:dyDescent="0.2">
      <c r="A19" s="273" t="s">
        <v>13</v>
      </c>
      <c r="B19" s="24">
        <v>1</v>
      </c>
      <c r="C19" s="24">
        <v>4</v>
      </c>
      <c r="D19" s="41" t="s">
        <v>23</v>
      </c>
      <c r="E19" s="26">
        <v>100</v>
      </c>
      <c r="F19" s="252">
        <f t="shared" si="1"/>
        <v>815.7</v>
      </c>
      <c r="G19" s="252">
        <f t="shared" si="1"/>
        <v>795</v>
      </c>
      <c r="H19" s="223">
        <f t="shared" si="1"/>
        <v>848.2</v>
      </c>
    </row>
    <row r="20" spans="1:8" ht="32.1" customHeight="1" x14ac:dyDescent="0.2">
      <c r="A20" s="43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51">
        <v>815.7</v>
      </c>
      <c r="G20" s="251">
        <f>815.7-21.5+0.8</f>
        <v>795</v>
      </c>
      <c r="H20" s="222">
        <f>815.7-21.5+54</f>
        <v>848.2</v>
      </c>
    </row>
    <row r="21" spans="1:8" ht="15.95" customHeight="1" x14ac:dyDescent="0.2">
      <c r="A21" s="280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252">
        <f>F22+F24</f>
        <v>652</v>
      </c>
      <c r="G21" s="252">
        <f>G22+G24</f>
        <v>0</v>
      </c>
      <c r="H21" s="223">
        <f>H22+H24</f>
        <v>0</v>
      </c>
    </row>
    <row r="22" spans="1:8" ht="32.1" customHeight="1" x14ac:dyDescent="0.2">
      <c r="A22" s="43" t="s">
        <v>171</v>
      </c>
      <c r="B22" s="11">
        <v>1</v>
      </c>
      <c r="C22" s="12">
        <v>4</v>
      </c>
      <c r="D22" s="13" t="s">
        <v>17</v>
      </c>
      <c r="E22" s="14">
        <v>200</v>
      </c>
      <c r="F22" s="251">
        <f>F23</f>
        <v>638</v>
      </c>
      <c r="G22" s="251">
        <f>G23</f>
        <v>0</v>
      </c>
      <c r="H22" s="222">
        <f>H23</f>
        <v>0</v>
      </c>
    </row>
    <row r="23" spans="1:8" ht="32.1" customHeight="1" x14ac:dyDescent="0.2">
      <c r="A23" s="280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52">
        <v>638</v>
      </c>
      <c r="G23" s="252">
        <v>0</v>
      </c>
      <c r="H23" s="223">
        <v>0</v>
      </c>
    </row>
    <row r="24" spans="1:8" ht="15.95" customHeight="1" x14ac:dyDescent="0.2">
      <c r="A24" s="281" t="s">
        <v>19</v>
      </c>
      <c r="B24" s="29">
        <v>1</v>
      </c>
      <c r="C24" s="30">
        <v>4</v>
      </c>
      <c r="D24" s="13" t="s">
        <v>17</v>
      </c>
      <c r="E24" s="32">
        <v>800</v>
      </c>
      <c r="F24" s="254">
        <f>F25</f>
        <v>14</v>
      </c>
      <c r="G24" s="254">
        <f>G25</f>
        <v>0</v>
      </c>
      <c r="H24" s="225">
        <f>H25</f>
        <v>0</v>
      </c>
    </row>
    <row r="25" spans="1:8" ht="15.95" customHeight="1" x14ac:dyDescent="0.2">
      <c r="A25" s="280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52">
        <v>14</v>
      </c>
      <c r="G25" s="252">
        <v>0</v>
      </c>
      <c r="H25" s="223">
        <v>0</v>
      </c>
    </row>
    <row r="26" spans="1:8" ht="32.1" customHeight="1" x14ac:dyDescent="0.2">
      <c r="A26" s="280" t="s">
        <v>132</v>
      </c>
      <c r="B26" s="23">
        <v>1</v>
      </c>
      <c r="C26" s="24">
        <v>4</v>
      </c>
      <c r="D26" s="25" t="s">
        <v>131</v>
      </c>
      <c r="E26" s="26"/>
      <c r="F26" s="252">
        <f t="shared" ref="F26:H27" si="2">F27</f>
        <v>0.1</v>
      </c>
      <c r="G26" s="252">
        <f t="shared" si="2"/>
        <v>0.1</v>
      </c>
      <c r="H26" s="223">
        <f t="shared" si="2"/>
        <v>0.1</v>
      </c>
    </row>
    <row r="27" spans="1:8" ht="32.1" customHeight="1" x14ac:dyDescent="0.2">
      <c r="A27" s="43" t="s">
        <v>171</v>
      </c>
      <c r="B27" s="23">
        <v>1</v>
      </c>
      <c r="C27" s="24">
        <v>4</v>
      </c>
      <c r="D27" s="25" t="s">
        <v>131</v>
      </c>
      <c r="E27" s="26">
        <v>200</v>
      </c>
      <c r="F27" s="252">
        <f t="shared" si="2"/>
        <v>0.1</v>
      </c>
      <c r="G27" s="252">
        <f t="shared" si="2"/>
        <v>0.1</v>
      </c>
      <c r="H27" s="223">
        <f t="shared" si="2"/>
        <v>0.1</v>
      </c>
    </row>
    <row r="28" spans="1:8" ht="32.1" customHeight="1" x14ac:dyDescent="0.2">
      <c r="A28" s="280" t="s">
        <v>18</v>
      </c>
      <c r="B28" s="23">
        <v>1</v>
      </c>
      <c r="C28" s="24">
        <v>4</v>
      </c>
      <c r="D28" s="25" t="s">
        <v>131</v>
      </c>
      <c r="E28" s="26">
        <v>240</v>
      </c>
      <c r="F28" s="252">
        <v>0.1</v>
      </c>
      <c r="G28" s="252">
        <v>0.1</v>
      </c>
      <c r="H28" s="223">
        <v>0.1</v>
      </c>
    </row>
    <row r="29" spans="1:8" ht="62.25" customHeight="1" x14ac:dyDescent="0.2">
      <c r="A29" s="332" t="s">
        <v>208</v>
      </c>
      <c r="B29" s="24">
        <v>1</v>
      </c>
      <c r="C29" s="24">
        <v>4</v>
      </c>
      <c r="D29" s="41" t="s">
        <v>116</v>
      </c>
      <c r="E29" s="26"/>
      <c r="F29" s="252">
        <f t="shared" ref="F29:H30" si="3">F30</f>
        <v>1223.5999999999999</v>
      </c>
      <c r="G29" s="252">
        <f t="shared" si="3"/>
        <v>0</v>
      </c>
      <c r="H29" s="223">
        <f t="shared" si="3"/>
        <v>0</v>
      </c>
    </row>
    <row r="30" spans="1:8" ht="32.1" customHeight="1" x14ac:dyDescent="0.2">
      <c r="A30" s="43" t="s">
        <v>13</v>
      </c>
      <c r="B30" s="24">
        <v>1</v>
      </c>
      <c r="C30" s="24">
        <v>4</v>
      </c>
      <c r="D30" s="41" t="s">
        <v>116</v>
      </c>
      <c r="E30" s="26">
        <v>100</v>
      </c>
      <c r="F30" s="252">
        <f t="shared" si="3"/>
        <v>1223.5999999999999</v>
      </c>
      <c r="G30" s="252">
        <f t="shared" si="3"/>
        <v>0</v>
      </c>
      <c r="H30" s="223">
        <f t="shared" si="3"/>
        <v>0</v>
      </c>
    </row>
    <row r="31" spans="1:8" ht="32.1" customHeight="1" x14ac:dyDescent="0.2">
      <c r="A31" s="273" t="s">
        <v>14</v>
      </c>
      <c r="B31" s="24">
        <v>1</v>
      </c>
      <c r="C31" s="24">
        <v>4</v>
      </c>
      <c r="D31" s="41" t="s">
        <v>116</v>
      </c>
      <c r="E31" s="26">
        <v>120</v>
      </c>
      <c r="F31" s="252">
        <v>1223.5999999999999</v>
      </c>
      <c r="G31" s="252">
        <v>0</v>
      </c>
      <c r="H31" s="223">
        <v>0</v>
      </c>
    </row>
    <row r="32" spans="1:8" ht="64.5" hidden="1" customHeight="1" x14ac:dyDescent="0.2">
      <c r="A32" s="332" t="s">
        <v>207</v>
      </c>
      <c r="B32" s="24">
        <v>1</v>
      </c>
      <c r="C32" s="24">
        <v>4</v>
      </c>
      <c r="D32" s="41" t="s">
        <v>172</v>
      </c>
      <c r="E32" s="26"/>
      <c r="F32" s="252">
        <f t="shared" ref="F32:H33" si="4">F33</f>
        <v>0</v>
      </c>
      <c r="G32" s="252">
        <f t="shared" si="4"/>
        <v>0</v>
      </c>
      <c r="H32" s="223">
        <f t="shared" si="4"/>
        <v>0</v>
      </c>
    </row>
    <row r="33" spans="1:8" ht="32.1" hidden="1" customHeight="1" x14ac:dyDescent="0.2">
      <c r="A33" s="43" t="s">
        <v>13</v>
      </c>
      <c r="B33" s="24">
        <v>1</v>
      </c>
      <c r="C33" s="24">
        <v>4</v>
      </c>
      <c r="D33" s="41" t="s">
        <v>172</v>
      </c>
      <c r="E33" s="26">
        <v>100</v>
      </c>
      <c r="F33" s="252">
        <f t="shared" si="4"/>
        <v>0</v>
      </c>
      <c r="G33" s="252">
        <f t="shared" si="4"/>
        <v>0</v>
      </c>
      <c r="H33" s="223">
        <f t="shared" si="4"/>
        <v>0</v>
      </c>
    </row>
    <row r="34" spans="1:8" ht="32.1" hidden="1" customHeight="1" x14ac:dyDescent="0.2">
      <c r="A34" s="273" t="s">
        <v>14</v>
      </c>
      <c r="B34" s="24">
        <v>1</v>
      </c>
      <c r="C34" s="24">
        <v>4</v>
      </c>
      <c r="D34" s="41" t="s">
        <v>172</v>
      </c>
      <c r="E34" s="26">
        <v>120</v>
      </c>
      <c r="F34" s="252"/>
      <c r="G34" s="252"/>
      <c r="H34" s="223"/>
    </row>
    <row r="35" spans="1:8" ht="48" customHeight="1" x14ac:dyDescent="0.2">
      <c r="A35" s="282" t="s">
        <v>24</v>
      </c>
      <c r="B35" s="35">
        <v>1</v>
      </c>
      <c r="C35" s="36">
        <v>6</v>
      </c>
      <c r="D35" s="37" t="s">
        <v>7</v>
      </c>
      <c r="E35" s="38" t="s">
        <v>7</v>
      </c>
      <c r="F35" s="255">
        <f t="shared" ref="F35:H38" si="5">F36</f>
        <v>21.5</v>
      </c>
      <c r="G35" s="255">
        <f t="shared" si="5"/>
        <v>21.5</v>
      </c>
      <c r="H35" s="226">
        <f t="shared" si="5"/>
        <v>21.5</v>
      </c>
    </row>
    <row r="36" spans="1:8" ht="15.95" customHeight="1" x14ac:dyDescent="0.2">
      <c r="A36" s="280" t="s">
        <v>15</v>
      </c>
      <c r="B36" s="23">
        <v>1</v>
      </c>
      <c r="C36" s="24">
        <v>6</v>
      </c>
      <c r="D36" s="25" t="s">
        <v>10</v>
      </c>
      <c r="E36" s="26" t="s">
        <v>7</v>
      </c>
      <c r="F36" s="252">
        <f t="shared" si="5"/>
        <v>21.5</v>
      </c>
      <c r="G36" s="252">
        <f t="shared" si="5"/>
        <v>21.5</v>
      </c>
      <c r="H36" s="223">
        <f t="shared" si="5"/>
        <v>21.5</v>
      </c>
    </row>
    <row r="37" spans="1:8" ht="18" customHeight="1" x14ac:dyDescent="0.2">
      <c r="A37" s="273" t="s">
        <v>138</v>
      </c>
      <c r="B37" s="11">
        <v>1</v>
      </c>
      <c r="C37" s="12">
        <v>6</v>
      </c>
      <c r="D37" s="13" t="s">
        <v>25</v>
      </c>
      <c r="E37" s="14"/>
      <c r="F37" s="251">
        <f t="shared" si="5"/>
        <v>21.5</v>
      </c>
      <c r="G37" s="251">
        <f t="shared" si="5"/>
        <v>21.5</v>
      </c>
      <c r="H37" s="222">
        <f t="shared" si="5"/>
        <v>21.5</v>
      </c>
    </row>
    <row r="38" spans="1:8" ht="15.95" customHeight="1" x14ac:dyDescent="0.2">
      <c r="A38" s="43" t="s">
        <v>26</v>
      </c>
      <c r="B38" s="11">
        <v>1</v>
      </c>
      <c r="C38" s="12">
        <v>6</v>
      </c>
      <c r="D38" s="13" t="s">
        <v>25</v>
      </c>
      <c r="E38" s="14">
        <v>500</v>
      </c>
      <c r="F38" s="251">
        <f t="shared" si="5"/>
        <v>21.5</v>
      </c>
      <c r="G38" s="251">
        <f t="shared" si="5"/>
        <v>21.5</v>
      </c>
      <c r="H38" s="222">
        <f t="shared" si="5"/>
        <v>21.5</v>
      </c>
    </row>
    <row r="39" spans="1:8" ht="15.95" customHeight="1" x14ac:dyDescent="0.2">
      <c r="A39" s="43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1">
        <v>21.5</v>
      </c>
      <c r="G39" s="251">
        <v>21.5</v>
      </c>
      <c r="H39" s="222">
        <v>21.5</v>
      </c>
    </row>
    <row r="40" spans="1:8" ht="15.95" customHeight="1" x14ac:dyDescent="0.2">
      <c r="A40" s="205" t="s">
        <v>28</v>
      </c>
      <c r="B40" s="4">
        <v>1</v>
      </c>
      <c r="C40" s="5">
        <v>7</v>
      </c>
      <c r="D40" s="6"/>
      <c r="E40" s="7"/>
      <c r="F40" s="250">
        <f t="shared" ref="F40:H41" si="6">F41</f>
        <v>414.8</v>
      </c>
      <c r="G40" s="250">
        <f t="shared" si="6"/>
        <v>0</v>
      </c>
      <c r="H40" s="221">
        <f t="shared" si="6"/>
        <v>0</v>
      </c>
    </row>
    <row r="41" spans="1:8" ht="15.95" customHeight="1" x14ac:dyDescent="0.2">
      <c r="A41" s="43" t="s">
        <v>9</v>
      </c>
      <c r="B41" s="11">
        <v>1</v>
      </c>
      <c r="C41" s="12">
        <v>7</v>
      </c>
      <c r="D41" s="13" t="s">
        <v>10</v>
      </c>
      <c r="E41" s="14"/>
      <c r="F41" s="251">
        <f t="shared" si="6"/>
        <v>414.8</v>
      </c>
      <c r="G41" s="251">
        <f t="shared" si="6"/>
        <v>0</v>
      </c>
      <c r="H41" s="222">
        <f t="shared" si="6"/>
        <v>0</v>
      </c>
    </row>
    <row r="42" spans="1:8" ht="32.1" customHeight="1" x14ac:dyDescent="0.2">
      <c r="A42" s="43" t="s">
        <v>29</v>
      </c>
      <c r="B42" s="11">
        <v>1</v>
      </c>
      <c r="C42" s="12">
        <v>7</v>
      </c>
      <c r="D42" s="13" t="s">
        <v>30</v>
      </c>
      <c r="E42" s="14"/>
      <c r="F42" s="251">
        <f t="shared" ref="F42:H43" si="7">F43</f>
        <v>414.8</v>
      </c>
      <c r="G42" s="251">
        <f t="shared" si="7"/>
        <v>0</v>
      </c>
      <c r="H42" s="222">
        <f t="shared" si="7"/>
        <v>0</v>
      </c>
    </row>
    <row r="43" spans="1:8" ht="32.1" customHeight="1" x14ac:dyDescent="0.2">
      <c r="A43" s="43" t="s">
        <v>171</v>
      </c>
      <c r="B43" s="11">
        <v>1</v>
      </c>
      <c r="C43" s="12">
        <v>7</v>
      </c>
      <c r="D43" s="13" t="s">
        <v>30</v>
      </c>
      <c r="E43" s="14">
        <v>200</v>
      </c>
      <c r="F43" s="251">
        <f t="shared" si="7"/>
        <v>414.8</v>
      </c>
      <c r="G43" s="251">
        <f t="shared" si="7"/>
        <v>0</v>
      </c>
      <c r="H43" s="222">
        <f t="shared" si="7"/>
        <v>0</v>
      </c>
    </row>
    <row r="44" spans="1:8" ht="32.1" customHeight="1" x14ac:dyDescent="0.2">
      <c r="A44" s="273" t="s">
        <v>18</v>
      </c>
      <c r="B44" s="11">
        <v>1</v>
      </c>
      <c r="C44" s="12">
        <v>7</v>
      </c>
      <c r="D44" s="13" t="s">
        <v>30</v>
      </c>
      <c r="E44" s="26">
        <v>240</v>
      </c>
      <c r="F44" s="251">
        <v>414.8</v>
      </c>
      <c r="G44" s="251">
        <v>0</v>
      </c>
      <c r="H44" s="222">
        <v>0</v>
      </c>
    </row>
    <row r="45" spans="1:8" ht="15.95" customHeight="1" x14ac:dyDescent="0.2">
      <c r="A45" s="283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253">
        <f t="shared" ref="F45:H48" si="8">F46</f>
        <v>5</v>
      </c>
      <c r="G45" s="253">
        <f t="shared" si="8"/>
        <v>5</v>
      </c>
      <c r="H45" s="224">
        <f t="shared" si="8"/>
        <v>5</v>
      </c>
    </row>
    <row r="46" spans="1:8" ht="15.95" customHeight="1" x14ac:dyDescent="0.2">
      <c r="A46" s="43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251">
        <f t="shared" si="8"/>
        <v>5</v>
      </c>
      <c r="G46" s="251">
        <f t="shared" si="8"/>
        <v>5</v>
      </c>
      <c r="H46" s="222">
        <f t="shared" si="8"/>
        <v>5</v>
      </c>
    </row>
    <row r="47" spans="1:8" ht="15.95" customHeight="1" x14ac:dyDescent="0.2">
      <c r="A47" s="43" t="s">
        <v>170</v>
      </c>
      <c r="B47" s="11">
        <v>1</v>
      </c>
      <c r="C47" s="12">
        <v>11</v>
      </c>
      <c r="D47" s="13" t="s">
        <v>32</v>
      </c>
      <c r="E47" s="14" t="s">
        <v>7</v>
      </c>
      <c r="F47" s="251">
        <f t="shared" si="8"/>
        <v>5</v>
      </c>
      <c r="G47" s="251">
        <f t="shared" si="8"/>
        <v>5</v>
      </c>
      <c r="H47" s="222">
        <f t="shared" si="8"/>
        <v>5</v>
      </c>
    </row>
    <row r="48" spans="1:8" ht="15.95" customHeight="1" x14ac:dyDescent="0.2">
      <c r="A48" s="43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251">
        <f t="shared" si="8"/>
        <v>5</v>
      </c>
      <c r="G48" s="251">
        <f t="shared" si="8"/>
        <v>5</v>
      </c>
      <c r="H48" s="222">
        <f t="shared" si="8"/>
        <v>5</v>
      </c>
    </row>
    <row r="49" spans="1:8" ht="15.95" customHeight="1" x14ac:dyDescent="0.2">
      <c r="A49" s="280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2">
        <v>5</v>
      </c>
      <c r="G49" s="252">
        <v>5</v>
      </c>
      <c r="H49" s="223">
        <v>5</v>
      </c>
    </row>
    <row r="50" spans="1:8" ht="15.95" customHeight="1" x14ac:dyDescent="0.2">
      <c r="A50" s="282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255">
        <f>F51</f>
        <v>565.6</v>
      </c>
      <c r="G50" s="255">
        <f>G51</f>
        <v>0</v>
      </c>
      <c r="H50" s="226">
        <f>H51</f>
        <v>0</v>
      </c>
    </row>
    <row r="51" spans="1:8" ht="15.95" customHeight="1" x14ac:dyDescent="0.2">
      <c r="A51" s="43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251">
        <f>F52+F55</f>
        <v>565.6</v>
      </c>
      <c r="G51" s="251">
        <f>G52+G55</f>
        <v>0</v>
      </c>
      <c r="H51" s="222">
        <f>H52+H55</f>
        <v>0</v>
      </c>
    </row>
    <row r="52" spans="1:8" ht="32.1" customHeight="1" x14ac:dyDescent="0.2">
      <c r="A52" s="43" t="s">
        <v>35</v>
      </c>
      <c r="B52" s="11">
        <v>1</v>
      </c>
      <c r="C52" s="12">
        <v>13</v>
      </c>
      <c r="D52" s="13" t="s">
        <v>36</v>
      </c>
      <c r="E52" s="14" t="s">
        <v>7</v>
      </c>
      <c r="F52" s="251">
        <f t="shared" ref="F52:H53" si="9">F53</f>
        <v>50</v>
      </c>
      <c r="G52" s="251">
        <f t="shared" si="9"/>
        <v>0</v>
      </c>
      <c r="H52" s="222">
        <f t="shared" si="9"/>
        <v>0</v>
      </c>
    </row>
    <row r="53" spans="1:8" ht="32.1" customHeight="1" x14ac:dyDescent="0.2">
      <c r="A53" s="43" t="s">
        <v>171</v>
      </c>
      <c r="B53" s="11">
        <v>1</v>
      </c>
      <c r="C53" s="12">
        <v>13</v>
      </c>
      <c r="D53" s="13" t="s">
        <v>36</v>
      </c>
      <c r="E53" s="14">
        <v>200</v>
      </c>
      <c r="F53" s="251">
        <f t="shared" si="9"/>
        <v>50</v>
      </c>
      <c r="G53" s="251">
        <f t="shared" si="9"/>
        <v>0</v>
      </c>
      <c r="H53" s="222">
        <f t="shared" si="9"/>
        <v>0</v>
      </c>
    </row>
    <row r="54" spans="1:8" ht="32.1" customHeight="1" x14ac:dyDescent="0.2">
      <c r="A54" s="273" t="s">
        <v>18</v>
      </c>
      <c r="B54" s="24">
        <v>1</v>
      </c>
      <c r="C54" s="24">
        <v>13</v>
      </c>
      <c r="D54" s="41" t="s">
        <v>36</v>
      </c>
      <c r="E54" s="26">
        <v>240</v>
      </c>
      <c r="F54" s="252">
        <v>50</v>
      </c>
      <c r="G54" s="252">
        <v>0</v>
      </c>
      <c r="H54" s="223">
        <v>0</v>
      </c>
    </row>
    <row r="55" spans="1:8" ht="15.95" customHeight="1" x14ac:dyDescent="0.2">
      <c r="A55" s="273" t="s">
        <v>37</v>
      </c>
      <c r="B55" s="24">
        <v>1</v>
      </c>
      <c r="C55" s="24">
        <v>13</v>
      </c>
      <c r="D55" s="41" t="s">
        <v>38</v>
      </c>
      <c r="E55" s="26" t="s">
        <v>7</v>
      </c>
      <c r="F55" s="252">
        <f>F56+F58</f>
        <v>515.6</v>
      </c>
      <c r="G55" s="252">
        <f>G56+G58</f>
        <v>0</v>
      </c>
      <c r="H55" s="223">
        <f>H56+H58</f>
        <v>0</v>
      </c>
    </row>
    <row r="56" spans="1:8" ht="32.1" customHeight="1" x14ac:dyDescent="0.2">
      <c r="A56" s="43" t="s">
        <v>171</v>
      </c>
      <c r="B56" s="24">
        <v>1</v>
      </c>
      <c r="C56" s="24">
        <v>13</v>
      </c>
      <c r="D56" s="41" t="s">
        <v>38</v>
      </c>
      <c r="E56" s="26">
        <v>200</v>
      </c>
      <c r="F56" s="252">
        <f>F57</f>
        <v>510.6</v>
      </c>
      <c r="G56" s="252">
        <f>G57</f>
        <v>0</v>
      </c>
      <c r="H56" s="223">
        <f>H57</f>
        <v>0</v>
      </c>
    </row>
    <row r="57" spans="1:8" ht="32.1" customHeight="1" x14ac:dyDescent="0.2">
      <c r="A57" s="280" t="s">
        <v>18</v>
      </c>
      <c r="B57" s="23">
        <v>1</v>
      </c>
      <c r="C57" s="24">
        <v>13</v>
      </c>
      <c r="D57" s="41" t="s">
        <v>38</v>
      </c>
      <c r="E57" s="26">
        <v>240</v>
      </c>
      <c r="F57" s="252">
        <f>532-21.4</f>
        <v>510.6</v>
      </c>
      <c r="G57" s="252">
        <v>0</v>
      </c>
      <c r="H57" s="223">
        <v>0</v>
      </c>
    </row>
    <row r="58" spans="1:8" ht="15.95" customHeight="1" x14ac:dyDescent="0.2">
      <c r="A58" s="43" t="s">
        <v>19</v>
      </c>
      <c r="B58" s="11">
        <v>1</v>
      </c>
      <c r="C58" s="12">
        <v>13</v>
      </c>
      <c r="D58" s="41" t="s">
        <v>38</v>
      </c>
      <c r="E58" s="14">
        <v>800</v>
      </c>
      <c r="F58" s="251">
        <f>F59+F60</f>
        <v>5</v>
      </c>
      <c r="G58" s="251">
        <f>G59+G60</f>
        <v>0</v>
      </c>
      <c r="H58" s="222">
        <f>H59+H60</f>
        <v>0</v>
      </c>
    </row>
    <row r="59" spans="1:8" ht="15.95" hidden="1" customHeight="1" x14ac:dyDescent="0.2">
      <c r="A59" s="280" t="s">
        <v>39</v>
      </c>
      <c r="B59" s="23">
        <v>1</v>
      </c>
      <c r="C59" s="24">
        <v>13</v>
      </c>
      <c r="D59" s="42" t="s">
        <v>38</v>
      </c>
      <c r="E59" s="26">
        <v>830</v>
      </c>
      <c r="F59" s="252"/>
      <c r="G59" s="252"/>
      <c r="H59" s="223"/>
    </row>
    <row r="60" spans="1:8" ht="15.95" customHeight="1" x14ac:dyDescent="0.2">
      <c r="A60" s="273" t="s">
        <v>20</v>
      </c>
      <c r="B60" s="23">
        <v>1</v>
      </c>
      <c r="C60" s="24">
        <v>13</v>
      </c>
      <c r="D60" s="41" t="s">
        <v>38</v>
      </c>
      <c r="E60" s="26">
        <v>850</v>
      </c>
      <c r="F60" s="252">
        <v>5</v>
      </c>
      <c r="G60" s="252">
        <v>0</v>
      </c>
      <c r="H60" s="223">
        <v>0</v>
      </c>
    </row>
    <row r="61" spans="1:8" ht="15.95" customHeight="1" x14ac:dyDescent="0.2">
      <c r="A61" s="205" t="s">
        <v>40</v>
      </c>
      <c r="B61" s="4">
        <v>2</v>
      </c>
      <c r="C61" s="5">
        <v>3</v>
      </c>
      <c r="D61" s="6" t="s">
        <v>7</v>
      </c>
      <c r="E61" s="7" t="s">
        <v>7</v>
      </c>
      <c r="F61" s="250">
        <f t="shared" ref="F61:H62" si="10">F62</f>
        <v>99.4</v>
      </c>
      <c r="G61" s="250">
        <f t="shared" si="10"/>
        <v>101.2</v>
      </c>
      <c r="H61" s="221">
        <f t="shared" si="10"/>
        <v>103.3</v>
      </c>
    </row>
    <row r="62" spans="1:8" ht="15.95" customHeight="1" x14ac:dyDescent="0.2">
      <c r="A62" s="43" t="s">
        <v>15</v>
      </c>
      <c r="B62" s="11">
        <v>2</v>
      </c>
      <c r="C62" s="12">
        <v>3</v>
      </c>
      <c r="D62" s="13" t="s">
        <v>10</v>
      </c>
      <c r="E62" s="14" t="s">
        <v>7</v>
      </c>
      <c r="F62" s="251">
        <f t="shared" si="10"/>
        <v>99.4</v>
      </c>
      <c r="G62" s="251">
        <f t="shared" si="10"/>
        <v>101.2</v>
      </c>
      <c r="H62" s="222">
        <f t="shared" si="10"/>
        <v>103.3</v>
      </c>
    </row>
    <row r="63" spans="1:8" s="47" customFormat="1" ht="32.1" customHeight="1" x14ac:dyDescent="0.25">
      <c r="A63" s="43" t="s">
        <v>41</v>
      </c>
      <c r="B63" s="11">
        <v>2</v>
      </c>
      <c r="C63" s="12">
        <v>3</v>
      </c>
      <c r="D63" s="13" t="s">
        <v>42</v>
      </c>
      <c r="E63" s="44" t="s">
        <v>7</v>
      </c>
      <c r="F63" s="251">
        <f>F64+F66</f>
        <v>99.4</v>
      </c>
      <c r="G63" s="251">
        <f>G64+G66</f>
        <v>101.2</v>
      </c>
      <c r="H63" s="249">
        <f>H64+H66</f>
        <v>103.3</v>
      </c>
    </row>
    <row r="64" spans="1:8" ht="63.95" customHeight="1" x14ac:dyDescent="0.2">
      <c r="A64" s="43" t="s">
        <v>13</v>
      </c>
      <c r="B64" s="11">
        <v>2</v>
      </c>
      <c r="C64" s="12">
        <v>3</v>
      </c>
      <c r="D64" s="13" t="s">
        <v>42</v>
      </c>
      <c r="E64" s="14">
        <v>100</v>
      </c>
      <c r="F64" s="251">
        <f>F65</f>
        <v>94.7</v>
      </c>
      <c r="G64" s="251">
        <f>G65</f>
        <v>98.5</v>
      </c>
      <c r="H64" s="222">
        <f>H65</f>
        <v>102.3</v>
      </c>
    </row>
    <row r="65" spans="1:8" ht="32.1" customHeight="1" x14ac:dyDescent="0.2">
      <c r="A65" s="43" t="s">
        <v>43</v>
      </c>
      <c r="B65" s="11">
        <v>2</v>
      </c>
      <c r="C65" s="12">
        <v>3</v>
      </c>
      <c r="D65" s="13" t="s">
        <v>42</v>
      </c>
      <c r="E65" s="14">
        <v>120</v>
      </c>
      <c r="F65" s="251">
        <v>94.7</v>
      </c>
      <c r="G65" s="251">
        <v>98.5</v>
      </c>
      <c r="H65" s="222">
        <v>102.3</v>
      </c>
    </row>
    <row r="66" spans="1:8" ht="32.1" customHeight="1" x14ac:dyDescent="0.2">
      <c r="A66" s="43" t="s">
        <v>171</v>
      </c>
      <c r="B66" s="11">
        <v>2</v>
      </c>
      <c r="C66" s="12">
        <v>3</v>
      </c>
      <c r="D66" s="13" t="s">
        <v>44</v>
      </c>
      <c r="E66" s="14">
        <v>200</v>
      </c>
      <c r="F66" s="251">
        <f>F67</f>
        <v>4.7</v>
      </c>
      <c r="G66" s="251">
        <f>G67</f>
        <v>2.7</v>
      </c>
      <c r="H66" s="222">
        <f>H67</f>
        <v>1</v>
      </c>
    </row>
    <row r="67" spans="1:8" ht="32.1" customHeight="1" x14ac:dyDescent="0.2">
      <c r="A67" s="43" t="s">
        <v>18</v>
      </c>
      <c r="B67" s="11">
        <v>2</v>
      </c>
      <c r="C67" s="12">
        <v>3</v>
      </c>
      <c r="D67" s="13" t="s">
        <v>44</v>
      </c>
      <c r="E67" s="14">
        <v>240</v>
      </c>
      <c r="F67" s="251">
        <v>4.7</v>
      </c>
      <c r="G67" s="251">
        <v>2.7</v>
      </c>
      <c r="H67" s="222">
        <v>1</v>
      </c>
    </row>
    <row r="68" spans="1:8" ht="32.1" customHeight="1" x14ac:dyDescent="0.2">
      <c r="A68" s="205" t="s">
        <v>45</v>
      </c>
      <c r="B68" s="4">
        <v>3</v>
      </c>
      <c r="C68" s="12"/>
      <c r="D68" s="13"/>
      <c r="E68" s="14"/>
      <c r="F68" s="250">
        <f>F69</f>
        <v>22.1</v>
      </c>
      <c r="G68" s="250">
        <f>G69</f>
        <v>0</v>
      </c>
      <c r="H68" s="221">
        <f>H69</f>
        <v>0</v>
      </c>
    </row>
    <row r="69" spans="1:8" ht="32.1" customHeight="1" x14ac:dyDescent="0.2">
      <c r="A69" s="205" t="s">
        <v>46</v>
      </c>
      <c r="B69" s="4">
        <v>3</v>
      </c>
      <c r="C69" s="5">
        <v>9</v>
      </c>
      <c r="D69" s="6" t="s">
        <v>7</v>
      </c>
      <c r="E69" s="7" t="s">
        <v>7</v>
      </c>
      <c r="F69" s="250">
        <f>F70+F77</f>
        <v>22.1</v>
      </c>
      <c r="G69" s="250">
        <f>G70+G77</f>
        <v>0</v>
      </c>
      <c r="H69" s="221">
        <f>H70+H77</f>
        <v>0</v>
      </c>
    </row>
    <row r="70" spans="1:8" ht="63" hidden="1" x14ac:dyDescent="0.2">
      <c r="A70" s="206" t="s">
        <v>191</v>
      </c>
      <c r="B70" s="4">
        <v>3</v>
      </c>
      <c r="C70" s="5">
        <v>9</v>
      </c>
      <c r="D70" s="6" t="s">
        <v>47</v>
      </c>
      <c r="E70" s="7" t="s">
        <v>7</v>
      </c>
      <c r="F70" s="250">
        <f>F71+F74</f>
        <v>0</v>
      </c>
      <c r="G70" s="250">
        <f>G71+G74</f>
        <v>0</v>
      </c>
      <c r="H70" s="221">
        <f>H71+H74</f>
        <v>0</v>
      </c>
    </row>
    <row r="71" spans="1:8" ht="49.5" hidden="1" customHeight="1" x14ac:dyDescent="0.2">
      <c r="A71" s="43" t="s">
        <v>52</v>
      </c>
      <c r="B71" s="11">
        <v>3</v>
      </c>
      <c r="C71" s="12">
        <v>9</v>
      </c>
      <c r="D71" s="25" t="s">
        <v>49</v>
      </c>
      <c r="E71" s="14" t="s">
        <v>7</v>
      </c>
      <c r="F71" s="251">
        <f t="shared" ref="F71:H72" si="11">F72</f>
        <v>0</v>
      </c>
      <c r="G71" s="251">
        <f t="shared" si="11"/>
        <v>0</v>
      </c>
      <c r="H71" s="222">
        <f t="shared" si="11"/>
        <v>0</v>
      </c>
    </row>
    <row r="72" spans="1:8" ht="32.1" hidden="1" customHeight="1" x14ac:dyDescent="0.2">
      <c r="A72" s="43" t="s">
        <v>171</v>
      </c>
      <c r="B72" s="23">
        <v>3</v>
      </c>
      <c r="C72" s="24">
        <v>9</v>
      </c>
      <c r="D72" s="25" t="s">
        <v>49</v>
      </c>
      <c r="E72" s="26">
        <v>200</v>
      </c>
      <c r="F72" s="252">
        <f t="shared" si="11"/>
        <v>0</v>
      </c>
      <c r="G72" s="252">
        <f t="shared" si="11"/>
        <v>0</v>
      </c>
      <c r="H72" s="223">
        <f t="shared" si="11"/>
        <v>0</v>
      </c>
    </row>
    <row r="73" spans="1:8" ht="32.1" hidden="1" customHeight="1" x14ac:dyDescent="0.2">
      <c r="A73" s="280" t="s">
        <v>18</v>
      </c>
      <c r="B73" s="23">
        <v>3</v>
      </c>
      <c r="C73" s="24">
        <v>9</v>
      </c>
      <c r="D73" s="25" t="s">
        <v>49</v>
      </c>
      <c r="E73" s="26">
        <v>240</v>
      </c>
      <c r="F73" s="252"/>
      <c r="G73" s="252"/>
      <c r="H73" s="223"/>
    </row>
    <row r="74" spans="1:8" ht="32.1" hidden="1" customHeight="1" x14ac:dyDescent="0.2">
      <c r="A74" s="43" t="s">
        <v>54</v>
      </c>
      <c r="B74" s="11">
        <v>3</v>
      </c>
      <c r="C74" s="12">
        <v>9</v>
      </c>
      <c r="D74" s="13" t="s">
        <v>51</v>
      </c>
      <c r="E74" s="14"/>
      <c r="F74" s="251">
        <f t="shared" ref="F74:H75" si="12">F75</f>
        <v>0</v>
      </c>
      <c r="G74" s="251">
        <f t="shared" si="12"/>
        <v>0</v>
      </c>
      <c r="H74" s="222">
        <f t="shared" si="12"/>
        <v>0</v>
      </c>
    </row>
    <row r="75" spans="1:8" ht="32.1" hidden="1" customHeight="1" x14ac:dyDescent="0.2">
      <c r="A75" s="43" t="s">
        <v>171</v>
      </c>
      <c r="B75" s="11">
        <v>3</v>
      </c>
      <c r="C75" s="12">
        <v>9</v>
      </c>
      <c r="D75" s="13" t="s">
        <v>51</v>
      </c>
      <c r="E75" s="14">
        <v>200</v>
      </c>
      <c r="F75" s="251">
        <f t="shared" si="12"/>
        <v>0</v>
      </c>
      <c r="G75" s="251">
        <f t="shared" si="12"/>
        <v>0</v>
      </c>
      <c r="H75" s="222">
        <f t="shared" si="12"/>
        <v>0</v>
      </c>
    </row>
    <row r="76" spans="1:8" ht="32.1" hidden="1" customHeight="1" x14ac:dyDescent="0.2">
      <c r="A76" s="280" t="s">
        <v>18</v>
      </c>
      <c r="B76" s="11">
        <v>3</v>
      </c>
      <c r="C76" s="12">
        <v>9</v>
      </c>
      <c r="D76" s="13" t="s">
        <v>51</v>
      </c>
      <c r="E76" s="14">
        <v>240</v>
      </c>
      <c r="F76" s="251"/>
      <c r="G76" s="251"/>
      <c r="H76" s="222"/>
    </row>
    <row r="77" spans="1:8" ht="18" customHeight="1" x14ac:dyDescent="0.2">
      <c r="A77" s="283" t="s">
        <v>9</v>
      </c>
      <c r="B77" s="4">
        <v>3</v>
      </c>
      <c r="C77" s="5">
        <v>9</v>
      </c>
      <c r="D77" s="6" t="s">
        <v>10</v>
      </c>
      <c r="E77" s="7"/>
      <c r="F77" s="250">
        <f>F78+F81</f>
        <v>22.1</v>
      </c>
      <c r="G77" s="250">
        <f>G78+G81</f>
        <v>0</v>
      </c>
      <c r="H77" s="221">
        <f>H78+H81</f>
        <v>0</v>
      </c>
    </row>
    <row r="78" spans="1:8" ht="48" customHeight="1" x14ac:dyDescent="0.2">
      <c r="A78" s="43" t="s">
        <v>52</v>
      </c>
      <c r="B78" s="11">
        <v>3</v>
      </c>
      <c r="C78" s="12">
        <v>9</v>
      </c>
      <c r="D78" s="13" t="s">
        <v>53</v>
      </c>
      <c r="E78" s="14"/>
      <c r="F78" s="251">
        <f t="shared" ref="F78:H79" si="13">F79</f>
        <v>22.1</v>
      </c>
      <c r="G78" s="251">
        <f t="shared" si="13"/>
        <v>0</v>
      </c>
      <c r="H78" s="222">
        <f t="shared" si="13"/>
        <v>0</v>
      </c>
    </row>
    <row r="79" spans="1:8" ht="32.1" customHeight="1" x14ac:dyDescent="0.2">
      <c r="A79" s="43" t="s">
        <v>171</v>
      </c>
      <c r="B79" s="11">
        <v>3</v>
      </c>
      <c r="C79" s="12">
        <v>9</v>
      </c>
      <c r="D79" s="13" t="s">
        <v>53</v>
      </c>
      <c r="E79" s="14">
        <v>200</v>
      </c>
      <c r="F79" s="251">
        <f t="shared" si="13"/>
        <v>22.1</v>
      </c>
      <c r="G79" s="251">
        <f t="shared" si="13"/>
        <v>0</v>
      </c>
      <c r="H79" s="222">
        <f t="shared" si="13"/>
        <v>0</v>
      </c>
    </row>
    <row r="80" spans="1:8" ht="32.1" customHeight="1" x14ac:dyDescent="0.2">
      <c r="A80" s="280" t="s">
        <v>18</v>
      </c>
      <c r="B80" s="11">
        <v>3</v>
      </c>
      <c r="C80" s="12">
        <v>9</v>
      </c>
      <c r="D80" s="13" t="s">
        <v>53</v>
      </c>
      <c r="E80" s="14">
        <v>240</v>
      </c>
      <c r="F80" s="251">
        <v>22.1</v>
      </c>
      <c r="G80" s="251">
        <v>0</v>
      </c>
      <c r="H80" s="222">
        <v>0</v>
      </c>
    </row>
    <row r="81" spans="1:8" ht="32.1" hidden="1" customHeight="1" x14ac:dyDescent="0.2">
      <c r="A81" s="43" t="s">
        <v>54</v>
      </c>
      <c r="B81" s="11">
        <v>3</v>
      </c>
      <c r="C81" s="12">
        <v>9</v>
      </c>
      <c r="D81" s="13" t="s">
        <v>55</v>
      </c>
      <c r="E81" s="14"/>
      <c r="F81" s="251">
        <f t="shared" ref="F81:H82" si="14">F82</f>
        <v>0</v>
      </c>
      <c r="G81" s="251">
        <f t="shared" si="14"/>
        <v>0</v>
      </c>
      <c r="H81" s="222">
        <f t="shared" si="14"/>
        <v>0</v>
      </c>
    </row>
    <row r="82" spans="1:8" ht="32.1" hidden="1" customHeight="1" x14ac:dyDescent="0.2">
      <c r="A82" s="43" t="s">
        <v>171</v>
      </c>
      <c r="B82" s="11">
        <v>3</v>
      </c>
      <c r="C82" s="12">
        <v>9</v>
      </c>
      <c r="D82" s="13" t="s">
        <v>55</v>
      </c>
      <c r="E82" s="14">
        <v>200</v>
      </c>
      <c r="F82" s="251">
        <f t="shared" si="14"/>
        <v>0</v>
      </c>
      <c r="G82" s="251">
        <f t="shared" si="14"/>
        <v>0</v>
      </c>
      <c r="H82" s="222">
        <f t="shared" si="14"/>
        <v>0</v>
      </c>
    </row>
    <row r="83" spans="1:8" ht="32.1" hidden="1" customHeight="1" x14ac:dyDescent="0.2">
      <c r="A83" s="280" t="s">
        <v>18</v>
      </c>
      <c r="B83" s="11">
        <v>3</v>
      </c>
      <c r="C83" s="12">
        <v>9</v>
      </c>
      <c r="D83" s="13" t="s">
        <v>55</v>
      </c>
      <c r="E83" s="14">
        <v>240</v>
      </c>
      <c r="F83" s="251"/>
      <c r="G83" s="251"/>
      <c r="H83" s="222"/>
    </row>
    <row r="84" spans="1:8" ht="15.95" customHeight="1" x14ac:dyDescent="0.2">
      <c r="A84" s="283" t="s">
        <v>56</v>
      </c>
      <c r="B84" s="17">
        <v>4</v>
      </c>
      <c r="C84" s="12"/>
      <c r="D84" s="13"/>
      <c r="E84" s="14"/>
      <c r="F84" s="250">
        <f>F85+F93+F111</f>
        <v>630.69999999999993</v>
      </c>
      <c r="G84" s="250">
        <f>G85+G93+G111</f>
        <v>654.4</v>
      </c>
      <c r="H84" s="221">
        <f>H85+H93+H111</f>
        <v>694.6</v>
      </c>
    </row>
    <row r="85" spans="1:8" ht="15.95" hidden="1" customHeight="1" x14ac:dyDescent="0.2">
      <c r="A85" s="284" t="s">
        <v>57</v>
      </c>
      <c r="B85" s="49">
        <v>4</v>
      </c>
      <c r="C85" s="50">
        <v>6</v>
      </c>
      <c r="D85" s="51" t="s">
        <v>7</v>
      </c>
      <c r="E85" s="52" t="s">
        <v>7</v>
      </c>
      <c r="F85" s="256">
        <f>F86</f>
        <v>0</v>
      </c>
      <c r="G85" s="256">
        <f>G86</f>
        <v>0</v>
      </c>
      <c r="H85" s="227">
        <f>H86</f>
        <v>0</v>
      </c>
    </row>
    <row r="86" spans="1:8" ht="18" hidden="1" customHeight="1" x14ac:dyDescent="0.2">
      <c r="A86" s="285" t="s">
        <v>9</v>
      </c>
      <c r="B86" s="55">
        <v>4</v>
      </c>
      <c r="C86" s="56">
        <v>6</v>
      </c>
      <c r="D86" s="57" t="s">
        <v>10</v>
      </c>
      <c r="E86" s="58"/>
      <c r="F86" s="257">
        <f>F87+F90</f>
        <v>0</v>
      </c>
      <c r="G86" s="257">
        <f>G87+G90</f>
        <v>0</v>
      </c>
      <c r="H86" s="228">
        <f>H87+H90</f>
        <v>0</v>
      </c>
    </row>
    <row r="87" spans="1:8" ht="15.95" hidden="1" customHeight="1" x14ac:dyDescent="0.2">
      <c r="A87" s="285" t="s">
        <v>58</v>
      </c>
      <c r="B87" s="55">
        <v>4</v>
      </c>
      <c r="C87" s="56">
        <v>6</v>
      </c>
      <c r="D87" s="57" t="s">
        <v>59</v>
      </c>
      <c r="E87" s="58"/>
      <c r="F87" s="257">
        <f t="shared" ref="F87:H88" si="15">F88</f>
        <v>0</v>
      </c>
      <c r="G87" s="257">
        <f t="shared" si="15"/>
        <v>0</v>
      </c>
      <c r="H87" s="228">
        <f t="shared" si="15"/>
        <v>0</v>
      </c>
    </row>
    <row r="88" spans="1:8" ht="32.1" hidden="1" customHeight="1" x14ac:dyDescent="0.2">
      <c r="A88" s="43" t="s">
        <v>171</v>
      </c>
      <c r="B88" s="55">
        <v>4</v>
      </c>
      <c r="C88" s="56">
        <v>6</v>
      </c>
      <c r="D88" s="57" t="s">
        <v>59</v>
      </c>
      <c r="E88" s="59">
        <v>200</v>
      </c>
      <c r="F88" s="257">
        <f t="shared" si="15"/>
        <v>0</v>
      </c>
      <c r="G88" s="257">
        <f t="shared" si="15"/>
        <v>0</v>
      </c>
      <c r="H88" s="228">
        <f t="shared" si="15"/>
        <v>0</v>
      </c>
    </row>
    <row r="89" spans="1:8" ht="32.1" hidden="1" customHeight="1" x14ac:dyDescent="0.2">
      <c r="A89" s="286" t="s">
        <v>18</v>
      </c>
      <c r="B89" s="61">
        <v>4</v>
      </c>
      <c r="C89" s="62">
        <v>6</v>
      </c>
      <c r="D89" s="57" t="s">
        <v>59</v>
      </c>
      <c r="E89" s="63">
        <v>240</v>
      </c>
      <c r="F89" s="257"/>
      <c r="G89" s="257"/>
      <c r="H89" s="228"/>
    </row>
    <row r="90" spans="1:8" ht="15.95" hidden="1" customHeight="1" x14ac:dyDescent="0.2">
      <c r="A90" s="285" t="s">
        <v>60</v>
      </c>
      <c r="B90" s="55">
        <v>4</v>
      </c>
      <c r="C90" s="56">
        <v>6</v>
      </c>
      <c r="D90" s="57" t="s">
        <v>61</v>
      </c>
      <c r="E90" s="59"/>
      <c r="F90" s="257">
        <f t="shared" ref="F90:H91" si="16">F91</f>
        <v>0</v>
      </c>
      <c r="G90" s="257">
        <f t="shared" si="16"/>
        <v>0</v>
      </c>
      <c r="H90" s="228">
        <f t="shared" si="16"/>
        <v>0</v>
      </c>
    </row>
    <row r="91" spans="1:8" ht="32.1" hidden="1" customHeight="1" x14ac:dyDescent="0.2">
      <c r="A91" s="43" t="s">
        <v>171</v>
      </c>
      <c r="B91" s="55">
        <v>4</v>
      </c>
      <c r="C91" s="56">
        <v>6</v>
      </c>
      <c r="D91" s="57" t="s">
        <v>61</v>
      </c>
      <c r="E91" s="59">
        <v>200</v>
      </c>
      <c r="F91" s="257">
        <f t="shared" si="16"/>
        <v>0</v>
      </c>
      <c r="G91" s="257">
        <f t="shared" si="16"/>
        <v>0</v>
      </c>
      <c r="H91" s="228">
        <f t="shared" si="16"/>
        <v>0</v>
      </c>
    </row>
    <row r="92" spans="1:8" ht="32.1" hidden="1" customHeight="1" x14ac:dyDescent="0.2">
      <c r="A92" s="286" t="s">
        <v>18</v>
      </c>
      <c r="B92" s="61">
        <v>4</v>
      </c>
      <c r="C92" s="62">
        <v>6</v>
      </c>
      <c r="D92" s="57" t="s">
        <v>61</v>
      </c>
      <c r="E92" s="63">
        <v>240</v>
      </c>
      <c r="F92" s="258"/>
      <c r="G92" s="258"/>
      <c r="H92" s="229"/>
    </row>
    <row r="93" spans="1:8" ht="15.95" customHeight="1" x14ac:dyDescent="0.2">
      <c r="A93" s="283" t="s">
        <v>62</v>
      </c>
      <c r="B93" s="17">
        <v>4</v>
      </c>
      <c r="C93" s="18">
        <v>9</v>
      </c>
      <c r="D93" s="19" t="s">
        <v>7</v>
      </c>
      <c r="E93" s="20" t="s">
        <v>7</v>
      </c>
      <c r="F93" s="253">
        <f>F94+F103+F107</f>
        <v>630.69999999999993</v>
      </c>
      <c r="G93" s="253">
        <f>G94+G103+G107</f>
        <v>654.4</v>
      </c>
      <c r="H93" s="253">
        <f>H94+H103+H107</f>
        <v>694.6</v>
      </c>
    </row>
    <row r="94" spans="1:8" ht="32.1" customHeight="1" x14ac:dyDescent="0.2">
      <c r="A94" s="334" t="s">
        <v>245</v>
      </c>
      <c r="B94" s="4">
        <v>4</v>
      </c>
      <c r="C94" s="5">
        <v>9</v>
      </c>
      <c r="D94" s="6" t="s">
        <v>63</v>
      </c>
      <c r="E94" s="20"/>
      <c r="F94" s="253">
        <f>F95+F99</f>
        <v>630.69999999999993</v>
      </c>
      <c r="G94" s="253">
        <f t="shared" ref="G94:H94" si="17">G95+G99</f>
        <v>654.4</v>
      </c>
      <c r="H94" s="253">
        <f t="shared" si="17"/>
        <v>694.6</v>
      </c>
    </row>
    <row r="95" spans="1:8" ht="40.5" customHeight="1" x14ac:dyDescent="0.2">
      <c r="A95" s="334" t="s">
        <v>246</v>
      </c>
      <c r="B95" s="4">
        <v>4</v>
      </c>
      <c r="C95" s="5">
        <v>9</v>
      </c>
      <c r="D95" s="6" t="s">
        <v>241</v>
      </c>
      <c r="E95" s="20"/>
      <c r="F95" s="253">
        <f>F96</f>
        <v>630.69999999999993</v>
      </c>
      <c r="G95" s="253">
        <f t="shared" ref="G95:H95" si="18">G96+G99</f>
        <v>654.4</v>
      </c>
      <c r="H95" s="253">
        <f t="shared" si="18"/>
        <v>694.6</v>
      </c>
    </row>
    <row r="96" spans="1:8" ht="37.5" customHeight="1" x14ac:dyDescent="0.2">
      <c r="A96" s="332" t="s">
        <v>247</v>
      </c>
      <c r="B96" s="11">
        <v>4</v>
      </c>
      <c r="C96" s="12">
        <v>9</v>
      </c>
      <c r="D96" s="13" t="s">
        <v>242</v>
      </c>
      <c r="E96" s="20"/>
      <c r="F96" s="252">
        <f>F97</f>
        <v>630.69999999999993</v>
      </c>
      <c r="G96" s="252">
        <f t="shared" ref="G96:H97" si="19">G97</f>
        <v>654.4</v>
      </c>
      <c r="H96" s="252">
        <f t="shared" si="19"/>
        <v>694.6</v>
      </c>
    </row>
    <row r="97" spans="1:8" ht="32.1" customHeight="1" x14ac:dyDescent="0.2">
      <c r="A97" s="332" t="s">
        <v>171</v>
      </c>
      <c r="B97" s="11">
        <v>4</v>
      </c>
      <c r="C97" s="12">
        <v>9</v>
      </c>
      <c r="D97" s="13" t="s">
        <v>242</v>
      </c>
      <c r="E97" s="26">
        <v>200</v>
      </c>
      <c r="F97" s="252">
        <f>F98</f>
        <v>630.69999999999993</v>
      </c>
      <c r="G97" s="252">
        <f t="shared" si="19"/>
        <v>654.4</v>
      </c>
      <c r="H97" s="252">
        <f t="shared" si="19"/>
        <v>694.6</v>
      </c>
    </row>
    <row r="98" spans="1:8" ht="32.1" customHeight="1" x14ac:dyDescent="0.2">
      <c r="A98" s="295" t="s">
        <v>18</v>
      </c>
      <c r="B98" s="11">
        <v>4</v>
      </c>
      <c r="C98" s="12">
        <v>9</v>
      </c>
      <c r="D98" s="13" t="s">
        <v>242</v>
      </c>
      <c r="E98" s="26">
        <v>240</v>
      </c>
      <c r="F98" s="252">
        <f>635.8-5.1</f>
        <v>630.69999999999993</v>
      </c>
      <c r="G98" s="252">
        <f>685.4-31</f>
        <v>654.4</v>
      </c>
      <c r="H98" s="223">
        <f>733.7-39.1</f>
        <v>694.6</v>
      </c>
    </row>
    <row r="99" spans="1:8" ht="33" hidden="1" customHeight="1" x14ac:dyDescent="0.2">
      <c r="A99" s="334" t="s">
        <v>248</v>
      </c>
      <c r="B99" s="4">
        <v>4</v>
      </c>
      <c r="C99" s="5">
        <v>9</v>
      </c>
      <c r="D99" s="6" t="s">
        <v>243</v>
      </c>
      <c r="E99" s="20"/>
      <c r="F99" s="253">
        <f>F100</f>
        <v>0</v>
      </c>
      <c r="G99" s="253">
        <f t="shared" ref="G99:H99" si="20">G100</f>
        <v>0</v>
      </c>
      <c r="H99" s="253">
        <f t="shared" si="20"/>
        <v>0</v>
      </c>
    </row>
    <row r="100" spans="1:8" ht="32.1" hidden="1" customHeight="1" x14ac:dyDescent="0.2">
      <c r="A100" s="332" t="s">
        <v>249</v>
      </c>
      <c r="B100" s="11">
        <v>4</v>
      </c>
      <c r="C100" s="12">
        <v>9</v>
      </c>
      <c r="D100" s="13" t="s">
        <v>244</v>
      </c>
      <c r="E100" s="20"/>
      <c r="F100" s="252">
        <f>F101</f>
        <v>0</v>
      </c>
      <c r="G100" s="252">
        <f t="shared" ref="G100:H101" si="21">G101</f>
        <v>0</v>
      </c>
      <c r="H100" s="252">
        <f t="shared" si="21"/>
        <v>0</v>
      </c>
    </row>
    <row r="101" spans="1:8" ht="32.1" hidden="1" customHeight="1" x14ac:dyDescent="0.2">
      <c r="A101" s="43" t="s">
        <v>171</v>
      </c>
      <c r="B101" s="11">
        <v>4</v>
      </c>
      <c r="C101" s="12">
        <v>9</v>
      </c>
      <c r="D101" s="13" t="s">
        <v>244</v>
      </c>
      <c r="E101" s="26">
        <v>200</v>
      </c>
      <c r="F101" s="252">
        <f>F102</f>
        <v>0</v>
      </c>
      <c r="G101" s="252">
        <f t="shared" si="21"/>
        <v>0</v>
      </c>
      <c r="H101" s="252">
        <f t="shared" si="21"/>
        <v>0</v>
      </c>
    </row>
    <row r="102" spans="1:8" ht="53.25" hidden="1" customHeight="1" x14ac:dyDescent="0.2">
      <c r="A102" s="280" t="s">
        <v>18</v>
      </c>
      <c r="B102" s="11">
        <v>4</v>
      </c>
      <c r="C102" s="12">
        <v>9</v>
      </c>
      <c r="D102" s="13" t="s">
        <v>244</v>
      </c>
      <c r="E102" s="26">
        <v>240</v>
      </c>
      <c r="F102" s="252">
        <v>0</v>
      </c>
      <c r="G102" s="252">
        <v>0</v>
      </c>
      <c r="H102" s="252">
        <v>0</v>
      </c>
    </row>
    <row r="103" spans="1:8" ht="31.5" hidden="1" customHeight="1" x14ac:dyDescent="0.2">
      <c r="A103" s="206" t="s">
        <v>199</v>
      </c>
      <c r="B103" s="4">
        <v>4</v>
      </c>
      <c r="C103" s="5">
        <v>9</v>
      </c>
      <c r="D103" s="6" t="s">
        <v>64</v>
      </c>
      <c r="E103" s="20"/>
      <c r="F103" s="253">
        <f t="shared" ref="F103:H105" si="22">F104</f>
        <v>0</v>
      </c>
      <c r="G103" s="253">
        <f t="shared" si="22"/>
        <v>0</v>
      </c>
      <c r="H103" s="224">
        <f t="shared" si="22"/>
        <v>0</v>
      </c>
    </row>
    <row r="104" spans="1:8" ht="32.1" hidden="1" customHeight="1" x14ac:dyDescent="0.2">
      <c r="A104" s="195" t="s">
        <v>204</v>
      </c>
      <c r="B104" s="11">
        <v>4</v>
      </c>
      <c r="C104" s="12">
        <v>9</v>
      </c>
      <c r="D104" s="13" t="s">
        <v>65</v>
      </c>
      <c r="E104" s="20"/>
      <c r="F104" s="253">
        <f t="shared" si="22"/>
        <v>0</v>
      </c>
      <c r="G104" s="253">
        <f t="shared" si="22"/>
        <v>0</v>
      </c>
      <c r="H104" s="223">
        <f t="shared" si="22"/>
        <v>0</v>
      </c>
    </row>
    <row r="105" spans="1:8" ht="32.1" hidden="1" customHeight="1" x14ac:dyDescent="0.2">
      <c r="A105" s="43" t="s">
        <v>171</v>
      </c>
      <c r="B105" s="11">
        <v>4</v>
      </c>
      <c r="C105" s="12">
        <v>9</v>
      </c>
      <c r="D105" s="13" t="s">
        <v>65</v>
      </c>
      <c r="E105" s="26">
        <v>200</v>
      </c>
      <c r="F105" s="252">
        <f t="shared" si="22"/>
        <v>0</v>
      </c>
      <c r="G105" s="252">
        <f t="shared" si="22"/>
        <v>0</v>
      </c>
      <c r="H105" s="223">
        <f t="shared" si="22"/>
        <v>0</v>
      </c>
    </row>
    <row r="106" spans="1:8" ht="32.1" hidden="1" customHeight="1" x14ac:dyDescent="0.2">
      <c r="A106" s="280" t="s">
        <v>18</v>
      </c>
      <c r="B106" s="11">
        <v>4</v>
      </c>
      <c r="C106" s="12">
        <v>9</v>
      </c>
      <c r="D106" s="13" t="s">
        <v>65</v>
      </c>
      <c r="E106" s="26">
        <v>240</v>
      </c>
      <c r="F106" s="252"/>
      <c r="G106" s="252"/>
      <c r="H106" s="223"/>
    </row>
    <row r="107" spans="1:8" ht="18" hidden="1" customHeight="1" x14ac:dyDescent="0.2">
      <c r="A107" s="205" t="s">
        <v>9</v>
      </c>
      <c r="B107" s="4">
        <v>4</v>
      </c>
      <c r="C107" s="5">
        <v>9</v>
      </c>
      <c r="D107" s="6" t="s">
        <v>10</v>
      </c>
      <c r="E107" s="7"/>
      <c r="F107" s="250">
        <f t="shared" ref="F107:H109" si="23">F108</f>
        <v>0</v>
      </c>
      <c r="G107" s="250">
        <f t="shared" si="23"/>
        <v>0</v>
      </c>
      <c r="H107" s="224">
        <f t="shared" si="23"/>
        <v>0</v>
      </c>
    </row>
    <row r="108" spans="1:8" ht="48" hidden="1" customHeight="1" x14ac:dyDescent="0.2">
      <c r="A108" s="43" t="s">
        <v>203</v>
      </c>
      <c r="B108" s="11">
        <v>4</v>
      </c>
      <c r="C108" s="12">
        <v>9</v>
      </c>
      <c r="D108" s="13" t="s">
        <v>67</v>
      </c>
      <c r="E108" s="26"/>
      <c r="F108" s="252">
        <f t="shared" si="23"/>
        <v>0</v>
      </c>
      <c r="G108" s="252">
        <f t="shared" si="23"/>
        <v>0</v>
      </c>
      <c r="H108" s="223">
        <f t="shared" si="23"/>
        <v>0</v>
      </c>
    </row>
    <row r="109" spans="1:8" ht="32.1" hidden="1" customHeight="1" x14ac:dyDescent="0.2">
      <c r="A109" s="43" t="s">
        <v>171</v>
      </c>
      <c r="B109" s="11">
        <v>4</v>
      </c>
      <c r="C109" s="12">
        <v>9</v>
      </c>
      <c r="D109" s="13" t="s">
        <v>67</v>
      </c>
      <c r="E109" s="26">
        <v>200</v>
      </c>
      <c r="F109" s="252">
        <f t="shared" si="23"/>
        <v>0</v>
      </c>
      <c r="G109" s="252">
        <f t="shared" si="23"/>
        <v>0</v>
      </c>
      <c r="H109" s="223">
        <f t="shared" si="23"/>
        <v>0</v>
      </c>
    </row>
    <row r="110" spans="1:8" ht="32.1" hidden="1" customHeight="1" x14ac:dyDescent="0.2">
      <c r="A110" s="280" t="s">
        <v>18</v>
      </c>
      <c r="B110" s="11">
        <v>4</v>
      </c>
      <c r="C110" s="12">
        <v>9</v>
      </c>
      <c r="D110" s="13" t="s">
        <v>67</v>
      </c>
      <c r="E110" s="26">
        <v>240</v>
      </c>
      <c r="F110" s="252"/>
      <c r="G110" s="252"/>
      <c r="H110" s="223"/>
    </row>
    <row r="111" spans="1:8" ht="15.95" hidden="1" customHeight="1" x14ac:dyDescent="0.2">
      <c r="A111" s="153" t="s">
        <v>69</v>
      </c>
      <c r="B111" s="17">
        <v>4</v>
      </c>
      <c r="C111" s="18">
        <v>12</v>
      </c>
      <c r="D111" s="19" t="s">
        <v>7</v>
      </c>
      <c r="E111" s="20" t="s">
        <v>7</v>
      </c>
      <c r="F111" s="253">
        <f t="shared" ref="F111:H114" si="24">F112</f>
        <v>0</v>
      </c>
      <c r="G111" s="253">
        <f t="shared" si="24"/>
        <v>0</v>
      </c>
      <c r="H111" s="224">
        <f t="shared" si="24"/>
        <v>0</v>
      </c>
    </row>
    <row r="112" spans="1:8" ht="15.95" hidden="1" customHeight="1" x14ac:dyDescent="0.2">
      <c r="A112" s="43" t="s">
        <v>9</v>
      </c>
      <c r="B112" s="23">
        <v>4</v>
      </c>
      <c r="C112" s="24">
        <v>12</v>
      </c>
      <c r="D112" s="41" t="s">
        <v>10</v>
      </c>
      <c r="E112" s="14"/>
      <c r="F112" s="251">
        <f t="shared" si="24"/>
        <v>0</v>
      </c>
      <c r="G112" s="251">
        <f t="shared" si="24"/>
        <v>0</v>
      </c>
      <c r="H112" s="223">
        <f t="shared" si="24"/>
        <v>0</v>
      </c>
    </row>
    <row r="113" spans="1:8" ht="32.1" hidden="1" customHeight="1" x14ac:dyDescent="0.2">
      <c r="A113" s="280" t="s">
        <v>70</v>
      </c>
      <c r="B113" s="11">
        <v>4</v>
      </c>
      <c r="C113" s="12">
        <v>12</v>
      </c>
      <c r="D113" s="13" t="s">
        <v>71</v>
      </c>
      <c r="E113" s="14"/>
      <c r="F113" s="251">
        <f t="shared" si="24"/>
        <v>0</v>
      </c>
      <c r="G113" s="251">
        <f t="shared" si="24"/>
        <v>0</v>
      </c>
      <c r="H113" s="223">
        <f t="shared" si="24"/>
        <v>0</v>
      </c>
    </row>
    <row r="114" spans="1:8" ht="32.1" hidden="1" customHeight="1" x14ac:dyDescent="0.2">
      <c r="A114" s="43" t="s">
        <v>171</v>
      </c>
      <c r="B114" s="23">
        <v>4</v>
      </c>
      <c r="C114" s="24">
        <v>12</v>
      </c>
      <c r="D114" s="13" t="s">
        <v>71</v>
      </c>
      <c r="E114" s="26">
        <v>200</v>
      </c>
      <c r="F114" s="252">
        <f t="shared" si="24"/>
        <v>0</v>
      </c>
      <c r="G114" s="252">
        <f t="shared" si="24"/>
        <v>0</v>
      </c>
      <c r="H114" s="223">
        <f t="shared" si="24"/>
        <v>0</v>
      </c>
    </row>
    <row r="115" spans="1:8" ht="32.1" hidden="1" customHeight="1" x14ac:dyDescent="0.2">
      <c r="A115" s="280" t="s">
        <v>18</v>
      </c>
      <c r="B115" s="11">
        <v>4</v>
      </c>
      <c r="C115" s="12">
        <v>12</v>
      </c>
      <c r="D115" s="13" t="s">
        <v>71</v>
      </c>
      <c r="E115" s="26">
        <v>240</v>
      </c>
      <c r="F115" s="252"/>
      <c r="G115" s="252"/>
      <c r="H115" s="223"/>
    </row>
    <row r="116" spans="1:8" ht="15.95" customHeight="1" x14ac:dyDescent="0.2">
      <c r="A116" s="283" t="s">
        <v>72</v>
      </c>
      <c r="B116" s="17">
        <v>5</v>
      </c>
      <c r="C116" s="18" t="s">
        <v>7</v>
      </c>
      <c r="D116" s="19" t="s">
        <v>7</v>
      </c>
      <c r="E116" s="20" t="s">
        <v>7</v>
      </c>
      <c r="F116" s="253">
        <f>F117+F125+F136</f>
        <v>502</v>
      </c>
      <c r="G116" s="253">
        <f>G117+G125+G136</f>
        <v>0</v>
      </c>
      <c r="H116" s="224">
        <f>H117+H125+H136</f>
        <v>0</v>
      </c>
    </row>
    <row r="117" spans="1:8" ht="15.95" customHeight="1" x14ac:dyDescent="0.2">
      <c r="A117" s="205" t="s">
        <v>73</v>
      </c>
      <c r="B117" s="4">
        <v>5</v>
      </c>
      <c r="C117" s="5">
        <v>1</v>
      </c>
      <c r="D117" s="6" t="s">
        <v>7</v>
      </c>
      <c r="E117" s="7" t="s">
        <v>7</v>
      </c>
      <c r="F117" s="250">
        <f>F118</f>
        <v>5</v>
      </c>
      <c r="G117" s="250">
        <f>G118</f>
        <v>0</v>
      </c>
      <c r="H117" s="221">
        <f>H118</f>
        <v>0</v>
      </c>
    </row>
    <row r="118" spans="1:8" ht="15.95" customHeight="1" x14ac:dyDescent="0.2">
      <c r="A118" s="43" t="s">
        <v>74</v>
      </c>
      <c r="B118" s="11">
        <v>5</v>
      </c>
      <c r="C118" s="12">
        <v>1</v>
      </c>
      <c r="D118" s="13" t="s">
        <v>10</v>
      </c>
      <c r="E118" s="14"/>
      <c r="F118" s="251">
        <f>F119+F122</f>
        <v>5</v>
      </c>
      <c r="G118" s="251">
        <f>G119+G122</f>
        <v>0</v>
      </c>
      <c r="H118" s="222">
        <f>H119+H122</f>
        <v>0</v>
      </c>
    </row>
    <row r="119" spans="1:8" ht="32.1" hidden="1" customHeight="1" x14ac:dyDescent="0.2">
      <c r="A119" s="43" t="s">
        <v>75</v>
      </c>
      <c r="B119" s="11">
        <v>5</v>
      </c>
      <c r="C119" s="12">
        <v>1</v>
      </c>
      <c r="D119" s="13" t="s">
        <v>76</v>
      </c>
      <c r="E119" s="14"/>
      <c r="F119" s="251">
        <f>F120</f>
        <v>0</v>
      </c>
      <c r="G119" s="251">
        <f>G123</f>
        <v>0</v>
      </c>
      <c r="H119" s="222">
        <f>H123</f>
        <v>0</v>
      </c>
    </row>
    <row r="120" spans="1:8" ht="32.1" hidden="1" customHeight="1" x14ac:dyDescent="0.2">
      <c r="A120" s="43" t="s">
        <v>171</v>
      </c>
      <c r="B120" s="11">
        <v>5</v>
      </c>
      <c r="C120" s="12">
        <v>1</v>
      </c>
      <c r="D120" s="13" t="s">
        <v>76</v>
      </c>
      <c r="E120" s="14">
        <v>200</v>
      </c>
      <c r="F120" s="251">
        <f>F121</f>
        <v>0</v>
      </c>
      <c r="G120" s="251">
        <f>G121</f>
        <v>0</v>
      </c>
      <c r="H120" s="222">
        <f>H121</f>
        <v>0</v>
      </c>
    </row>
    <row r="121" spans="1:8" ht="32.1" hidden="1" customHeight="1" x14ac:dyDescent="0.2">
      <c r="A121" s="280" t="s">
        <v>18</v>
      </c>
      <c r="B121" s="11">
        <v>5</v>
      </c>
      <c r="C121" s="12">
        <v>1</v>
      </c>
      <c r="D121" s="13" t="s">
        <v>76</v>
      </c>
      <c r="E121" s="14">
        <v>240</v>
      </c>
      <c r="F121" s="251"/>
      <c r="G121" s="251"/>
      <c r="H121" s="222"/>
    </row>
    <row r="122" spans="1:8" ht="15.75" x14ac:dyDescent="0.2">
      <c r="A122" s="280" t="s">
        <v>77</v>
      </c>
      <c r="B122" s="11">
        <v>5</v>
      </c>
      <c r="C122" s="12">
        <v>1</v>
      </c>
      <c r="D122" s="13" t="s">
        <v>78</v>
      </c>
      <c r="E122" s="14"/>
      <c r="F122" s="251">
        <f t="shared" ref="F122:H123" si="25">F123</f>
        <v>5</v>
      </c>
      <c r="G122" s="251">
        <f t="shared" si="25"/>
        <v>0</v>
      </c>
      <c r="H122" s="222">
        <f t="shared" si="25"/>
        <v>0</v>
      </c>
    </row>
    <row r="123" spans="1:8" ht="32.1" customHeight="1" x14ac:dyDescent="0.2">
      <c r="A123" s="43" t="s">
        <v>171</v>
      </c>
      <c r="B123" s="11">
        <v>5</v>
      </c>
      <c r="C123" s="12">
        <v>1</v>
      </c>
      <c r="D123" s="13" t="s">
        <v>78</v>
      </c>
      <c r="E123" s="14">
        <v>200</v>
      </c>
      <c r="F123" s="251">
        <f t="shared" si="25"/>
        <v>5</v>
      </c>
      <c r="G123" s="251">
        <f t="shared" si="25"/>
        <v>0</v>
      </c>
      <c r="H123" s="222">
        <f t="shared" si="25"/>
        <v>0</v>
      </c>
    </row>
    <row r="124" spans="1:8" ht="32.1" customHeight="1" x14ac:dyDescent="0.2">
      <c r="A124" s="280" t="s">
        <v>18</v>
      </c>
      <c r="B124" s="11">
        <v>5</v>
      </c>
      <c r="C124" s="12">
        <v>1</v>
      </c>
      <c r="D124" s="13" t="s">
        <v>78</v>
      </c>
      <c r="E124" s="14">
        <v>240</v>
      </c>
      <c r="F124" s="251">
        <v>5</v>
      </c>
      <c r="G124" s="251">
        <v>0</v>
      </c>
      <c r="H124" s="222">
        <v>0</v>
      </c>
    </row>
    <row r="125" spans="1:8" ht="15.95" customHeight="1" x14ac:dyDescent="0.2">
      <c r="A125" s="153" t="s">
        <v>79</v>
      </c>
      <c r="B125" s="18">
        <v>5</v>
      </c>
      <c r="C125" s="18">
        <v>2</v>
      </c>
      <c r="D125" s="67"/>
      <c r="E125" s="20" t="s">
        <v>7</v>
      </c>
      <c r="F125" s="253">
        <f>F126+F130</f>
        <v>242</v>
      </c>
      <c r="G125" s="253">
        <f>G126+G130</f>
        <v>0</v>
      </c>
      <c r="H125" s="224">
        <f>H126+H130</f>
        <v>0</v>
      </c>
    </row>
    <row r="126" spans="1:8" ht="32.1" hidden="1" customHeight="1" x14ac:dyDescent="0.2">
      <c r="A126" s="199" t="s">
        <v>196</v>
      </c>
      <c r="B126" s="18">
        <v>5</v>
      </c>
      <c r="C126" s="18">
        <v>2</v>
      </c>
      <c r="D126" s="67" t="s">
        <v>80</v>
      </c>
      <c r="E126" s="20"/>
      <c r="F126" s="253">
        <f t="shared" ref="F126:H128" si="26">F127</f>
        <v>0</v>
      </c>
      <c r="G126" s="253">
        <f t="shared" si="26"/>
        <v>0</v>
      </c>
      <c r="H126" s="224">
        <f t="shared" si="26"/>
        <v>0</v>
      </c>
    </row>
    <row r="127" spans="1:8" ht="38.25" hidden="1" customHeight="1" x14ac:dyDescent="0.2">
      <c r="A127" s="287" t="s">
        <v>201</v>
      </c>
      <c r="B127" s="24">
        <v>5</v>
      </c>
      <c r="C127" s="24">
        <v>2</v>
      </c>
      <c r="D127" s="41" t="s">
        <v>81</v>
      </c>
      <c r="E127" s="26"/>
      <c r="F127" s="252">
        <f t="shared" si="26"/>
        <v>0</v>
      </c>
      <c r="G127" s="252">
        <f t="shared" si="26"/>
        <v>0</v>
      </c>
      <c r="H127" s="223">
        <f t="shared" si="26"/>
        <v>0</v>
      </c>
    </row>
    <row r="128" spans="1:8" ht="32.1" hidden="1" customHeight="1" x14ac:dyDescent="0.2">
      <c r="A128" s="43" t="s">
        <v>171</v>
      </c>
      <c r="B128" s="24">
        <v>5</v>
      </c>
      <c r="C128" s="24">
        <v>2</v>
      </c>
      <c r="D128" s="41" t="s">
        <v>81</v>
      </c>
      <c r="E128" s="26">
        <v>200</v>
      </c>
      <c r="F128" s="252">
        <f t="shared" si="26"/>
        <v>0</v>
      </c>
      <c r="G128" s="252">
        <f t="shared" si="26"/>
        <v>0</v>
      </c>
      <c r="H128" s="223">
        <f t="shared" si="26"/>
        <v>0</v>
      </c>
    </row>
    <row r="129" spans="1:8" ht="32.1" hidden="1" customHeight="1" x14ac:dyDescent="0.2">
      <c r="A129" s="280" t="s">
        <v>18</v>
      </c>
      <c r="B129" s="24">
        <v>5</v>
      </c>
      <c r="C129" s="24">
        <v>2</v>
      </c>
      <c r="D129" s="41" t="s">
        <v>81</v>
      </c>
      <c r="E129" s="26">
        <v>240</v>
      </c>
      <c r="F129" s="252"/>
      <c r="G129" s="252"/>
      <c r="H129" s="223"/>
    </row>
    <row r="130" spans="1:8" ht="15.95" customHeight="1" x14ac:dyDescent="0.2">
      <c r="A130" s="153" t="s">
        <v>9</v>
      </c>
      <c r="B130" s="18">
        <v>5</v>
      </c>
      <c r="C130" s="18">
        <v>2</v>
      </c>
      <c r="D130" s="67" t="s">
        <v>10</v>
      </c>
      <c r="E130" s="20"/>
      <c r="F130" s="253">
        <f>F131+F134</f>
        <v>242</v>
      </c>
      <c r="G130" s="253">
        <f t="shared" ref="G130:H130" si="27">G131+G134</f>
        <v>0</v>
      </c>
      <c r="H130" s="253">
        <f t="shared" si="27"/>
        <v>0</v>
      </c>
    </row>
    <row r="131" spans="1:8" ht="32.25" customHeight="1" x14ac:dyDescent="0.2">
      <c r="A131" s="276" t="s">
        <v>184</v>
      </c>
      <c r="B131" s="190">
        <v>5</v>
      </c>
      <c r="C131" s="190">
        <v>2</v>
      </c>
      <c r="D131" s="191" t="s">
        <v>185</v>
      </c>
      <c r="E131" s="192"/>
      <c r="F131" s="259">
        <f t="shared" ref="F131:H132" si="28">F132</f>
        <v>140</v>
      </c>
      <c r="G131" s="259">
        <f t="shared" si="28"/>
        <v>0</v>
      </c>
      <c r="H131" s="223">
        <f t="shared" si="28"/>
        <v>0</v>
      </c>
    </row>
    <row r="132" spans="1:8" ht="30" customHeight="1" x14ac:dyDescent="0.2">
      <c r="A132" s="276" t="s">
        <v>171</v>
      </c>
      <c r="B132" s="190">
        <v>5</v>
      </c>
      <c r="C132" s="190">
        <v>2</v>
      </c>
      <c r="D132" s="191" t="s">
        <v>185</v>
      </c>
      <c r="E132" s="192">
        <v>200</v>
      </c>
      <c r="F132" s="259">
        <f t="shared" si="28"/>
        <v>140</v>
      </c>
      <c r="G132" s="259">
        <f t="shared" si="28"/>
        <v>0</v>
      </c>
      <c r="H132" s="223">
        <f t="shared" si="28"/>
        <v>0</v>
      </c>
    </row>
    <row r="133" spans="1:8" ht="30" customHeight="1" x14ac:dyDescent="0.2">
      <c r="A133" s="276" t="s">
        <v>18</v>
      </c>
      <c r="B133" s="190">
        <v>5</v>
      </c>
      <c r="C133" s="190">
        <v>2</v>
      </c>
      <c r="D133" s="191" t="s">
        <v>185</v>
      </c>
      <c r="E133" s="192">
        <v>240</v>
      </c>
      <c r="F133" s="259">
        <v>140</v>
      </c>
      <c r="G133" s="259">
        <v>0</v>
      </c>
      <c r="H133" s="223">
        <v>0</v>
      </c>
    </row>
    <row r="134" spans="1:8" ht="17.25" customHeight="1" x14ac:dyDescent="0.2">
      <c r="A134" s="281" t="s">
        <v>19</v>
      </c>
      <c r="B134" s="190">
        <v>5</v>
      </c>
      <c r="C134" s="190">
        <v>2</v>
      </c>
      <c r="D134" s="191" t="s">
        <v>185</v>
      </c>
      <c r="E134" s="32">
        <v>800</v>
      </c>
      <c r="F134" s="254">
        <f>F135</f>
        <v>102</v>
      </c>
      <c r="G134" s="254">
        <f>G135</f>
        <v>0</v>
      </c>
      <c r="H134" s="225">
        <f>H135</f>
        <v>0</v>
      </c>
    </row>
    <row r="135" spans="1:8" ht="21.75" customHeight="1" x14ac:dyDescent="0.2">
      <c r="A135" s="280" t="s">
        <v>20</v>
      </c>
      <c r="B135" s="190">
        <v>5</v>
      </c>
      <c r="C135" s="190">
        <v>2</v>
      </c>
      <c r="D135" s="191" t="s">
        <v>185</v>
      </c>
      <c r="E135" s="26">
        <v>850</v>
      </c>
      <c r="F135" s="252">
        <v>102</v>
      </c>
      <c r="G135" s="252">
        <v>0</v>
      </c>
      <c r="H135" s="223">
        <v>0</v>
      </c>
    </row>
    <row r="136" spans="1:8" ht="15.95" customHeight="1" x14ac:dyDescent="0.2">
      <c r="A136" s="283" t="s">
        <v>82</v>
      </c>
      <c r="B136" s="4">
        <v>5</v>
      </c>
      <c r="C136" s="5">
        <v>3</v>
      </c>
      <c r="D136" s="6"/>
      <c r="E136" s="7"/>
      <c r="F136" s="250">
        <f>F137+F154</f>
        <v>255</v>
      </c>
      <c r="G136" s="250">
        <f>G137+G154</f>
        <v>0</v>
      </c>
      <c r="H136" s="221">
        <f>H137+H154</f>
        <v>0</v>
      </c>
    </row>
    <row r="137" spans="1:8" ht="32.1" customHeight="1" x14ac:dyDescent="0.2">
      <c r="A137" s="334" t="s">
        <v>222</v>
      </c>
      <c r="B137" s="4">
        <v>5</v>
      </c>
      <c r="C137" s="5">
        <v>3</v>
      </c>
      <c r="D137" s="6" t="s">
        <v>83</v>
      </c>
      <c r="E137" s="7" t="s">
        <v>7</v>
      </c>
      <c r="F137" s="250">
        <f>F138+F142+F146+F150</f>
        <v>255</v>
      </c>
      <c r="G137" s="250">
        <f>G138+G142+G146+G150</f>
        <v>0</v>
      </c>
      <c r="H137" s="221">
        <f>H138+H142+H146+H150</f>
        <v>0</v>
      </c>
    </row>
    <row r="138" spans="1:8" ht="46.5" customHeight="1" x14ac:dyDescent="0.2">
      <c r="A138" s="334" t="s">
        <v>224</v>
      </c>
      <c r="B138" s="4">
        <v>5</v>
      </c>
      <c r="C138" s="5">
        <v>3</v>
      </c>
      <c r="D138" s="6" t="s">
        <v>84</v>
      </c>
      <c r="E138" s="7"/>
      <c r="F138" s="250">
        <f t="shared" ref="F138:H140" si="29">F139</f>
        <v>246</v>
      </c>
      <c r="G138" s="250">
        <f t="shared" si="29"/>
        <v>0</v>
      </c>
      <c r="H138" s="221">
        <f t="shared" si="29"/>
        <v>0</v>
      </c>
    </row>
    <row r="139" spans="1:8" ht="48" customHeight="1" x14ac:dyDescent="0.2">
      <c r="A139" s="332" t="s">
        <v>223</v>
      </c>
      <c r="B139" s="11">
        <v>5</v>
      </c>
      <c r="C139" s="12">
        <v>3</v>
      </c>
      <c r="D139" s="13" t="s">
        <v>85</v>
      </c>
      <c r="E139" s="14"/>
      <c r="F139" s="251">
        <f t="shared" si="29"/>
        <v>246</v>
      </c>
      <c r="G139" s="251">
        <f t="shared" si="29"/>
        <v>0</v>
      </c>
      <c r="H139" s="222">
        <f t="shared" si="29"/>
        <v>0</v>
      </c>
    </row>
    <row r="140" spans="1:8" ht="32.1" customHeight="1" x14ac:dyDescent="0.2">
      <c r="A140" s="43" t="s">
        <v>171</v>
      </c>
      <c r="B140" s="11">
        <v>5</v>
      </c>
      <c r="C140" s="12">
        <v>3</v>
      </c>
      <c r="D140" s="13" t="s">
        <v>85</v>
      </c>
      <c r="E140" s="14">
        <v>200</v>
      </c>
      <c r="F140" s="251">
        <f t="shared" si="29"/>
        <v>246</v>
      </c>
      <c r="G140" s="251">
        <f t="shared" si="29"/>
        <v>0</v>
      </c>
      <c r="H140" s="222">
        <f t="shared" si="29"/>
        <v>0</v>
      </c>
    </row>
    <row r="141" spans="1:8" ht="32.1" customHeight="1" x14ac:dyDescent="0.2">
      <c r="A141" s="43" t="s">
        <v>18</v>
      </c>
      <c r="B141" s="11">
        <v>5</v>
      </c>
      <c r="C141" s="12">
        <v>3</v>
      </c>
      <c r="D141" s="13" t="s">
        <v>85</v>
      </c>
      <c r="E141" s="14">
        <v>240</v>
      </c>
      <c r="F141" s="251">
        <v>246</v>
      </c>
      <c r="G141" s="251">
        <v>0</v>
      </c>
      <c r="H141" s="222">
        <v>0</v>
      </c>
    </row>
    <row r="142" spans="1:8" ht="32.1" hidden="1" customHeight="1" x14ac:dyDescent="0.2">
      <c r="A142" s="334" t="s">
        <v>225</v>
      </c>
      <c r="B142" s="4">
        <v>5</v>
      </c>
      <c r="C142" s="5">
        <v>3</v>
      </c>
      <c r="D142" s="6" t="s">
        <v>86</v>
      </c>
      <c r="E142" s="7"/>
      <c r="F142" s="250">
        <f t="shared" ref="F142:H144" si="30">F143</f>
        <v>0</v>
      </c>
      <c r="G142" s="250">
        <f t="shared" si="30"/>
        <v>0</v>
      </c>
      <c r="H142" s="221">
        <f t="shared" si="30"/>
        <v>0</v>
      </c>
    </row>
    <row r="143" spans="1:8" ht="47.25" hidden="1" customHeight="1" x14ac:dyDescent="0.2">
      <c r="A143" s="332" t="s">
        <v>226</v>
      </c>
      <c r="B143" s="11">
        <v>5</v>
      </c>
      <c r="C143" s="12">
        <v>3</v>
      </c>
      <c r="D143" s="13" t="s">
        <v>87</v>
      </c>
      <c r="E143" s="14"/>
      <c r="F143" s="251">
        <f t="shared" si="30"/>
        <v>0</v>
      </c>
      <c r="G143" s="251">
        <f t="shared" si="30"/>
        <v>0</v>
      </c>
      <c r="H143" s="222">
        <f t="shared" si="30"/>
        <v>0</v>
      </c>
    </row>
    <row r="144" spans="1:8" ht="32.1" hidden="1" customHeight="1" x14ac:dyDescent="0.2">
      <c r="A144" s="43" t="s">
        <v>171</v>
      </c>
      <c r="B144" s="11">
        <v>5</v>
      </c>
      <c r="C144" s="12">
        <v>3</v>
      </c>
      <c r="D144" s="13" t="s">
        <v>87</v>
      </c>
      <c r="E144" s="14">
        <v>200</v>
      </c>
      <c r="F144" s="251">
        <f t="shared" si="30"/>
        <v>0</v>
      </c>
      <c r="G144" s="251">
        <f t="shared" si="30"/>
        <v>0</v>
      </c>
      <c r="H144" s="222">
        <f t="shared" si="30"/>
        <v>0</v>
      </c>
    </row>
    <row r="145" spans="1:8" ht="32.1" hidden="1" customHeight="1" x14ac:dyDescent="0.2">
      <c r="A145" s="43" t="s">
        <v>18</v>
      </c>
      <c r="B145" s="11">
        <v>5</v>
      </c>
      <c r="C145" s="12">
        <v>3</v>
      </c>
      <c r="D145" s="13" t="s">
        <v>87</v>
      </c>
      <c r="E145" s="14">
        <v>240</v>
      </c>
      <c r="F145" s="251"/>
      <c r="G145" s="251"/>
      <c r="H145" s="222"/>
    </row>
    <row r="146" spans="1:8" ht="48" customHeight="1" x14ac:dyDescent="0.2">
      <c r="A146" s="334" t="s">
        <v>227</v>
      </c>
      <c r="B146" s="4">
        <v>5</v>
      </c>
      <c r="C146" s="5">
        <v>3</v>
      </c>
      <c r="D146" s="6" t="s">
        <v>88</v>
      </c>
      <c r="E146" s="7"/>
      <c r="F146" s="250">
        <f t="shared" ref="F146:H148" si="31">F147</f>
        <v>9</v>
      </c>
      <c r="G146" s="250">
        <f t="shared" si="31"/>
        <v>0</v>
      </c>
      <c r="H146" s="221">
        <f t="shared" si="31"/>
        <v>0</v>
      </c>
    </row>
    <row r="147" spans="1:8" ht="46.5" customHeight="1" x14ac:dyDescent="0.2">
      <c r="A147" s="332" t="s">
        <v>228</v>
      </c>
      <c r="B147" s="11">
        <v>5</v>
      </c>
      <c r="C147" s="12">
        <v>3</v>
      </c>
      <c r="D147" s="13" t="s">
        <v>89</v>
      </c>
      <c r="E147" s="14"/>
      <c r="F147" s="251">
        <f t="shared" si="31"/>
        <v>9</v>
      </c>
      <c r="G147" s="251">
        <f t="shared" si="31"/>
        <v>0</v>
      </c>
      <c r="H147" s="222">
        <f t="shared" si="31"/>
        <v>0</v>
      </c>
    </row>
    <row r="148" spans="1:8" ht="32.1" customHeight="1" x14ac:dyDescent="0.2">
      <c r="A148" s="43" t="s">
        <v>171</v>
      </c>
      <c r="B148" s="11">
        <v>5</v>
      </c>
      <c r="C148" s="12">
        <v>3</v>
      </c>
      <c r="D148" s="13" t="s">
        <v>89</v>
      </c>
      <c r="E148" s="14">
        <v>200</v>
      </c>
      <c r="F148" s="251">
        <f t="shared" si="31"/>
        <v>9</v>
      </c>
      <c r="G148" s="251">
        <f t="shared" si="31"/>
        <v>0</v>
      </c>
      <c r="H148" s="222">
        <f t="shared" si="31"/>
        <v>0</v>
      </c>
    </row>
    <row r="149" spans="1:8" ht="32.1" customHeight="1" x14ac:dyDescent="0.2">
      <c r="A149" s="273" t="s">
        <v>18</v>
      </c>
      <c r="B149" s="11">
        <v>5</v>
      </c>
      <c r="C149" s="12">
        <v>3</v>
      </c>
      <c r="D149" s="13" t="s">
        <v>89</v>
      </c>
      <c r="E149" s="14">
        <v>240</v>
      </c>
      <c r="F149" s="251">
        <v>9</v>
      </c>
      <c r="G149" s="251">
        <v>0</v>
      </c>
      <c r="H149" s="222">
        <v>0</v>
      </c>
    </row>
    <row r="150" spans="1:8" ht="48" hidden="1" customHeight="1" x14ac:dyDescent="0.2">
      <c r="A150" s="334" t="s">
        <v>229</v>
      </c>
      <c r="B150" s="4">
        <v>5</v>
      </c>
      <c r="C150" s="5">
        <v>3</v>
      </c>
      <c r="D150" s="6" t="s">
        <v>90</v>
      </c>
      <c r="E150" s="7"/>
      <c r="F150" s="250">
        <f t="shared" ref="F150:H152" si="32">F151</f>
        <v>0</v>
      </c>
      <c r="G150" s="250">
        <f t="shared" si="32"/>
        <v>0</v>
      </c>
      <c r="H150" s="221">
        <f t="shared" si="32"/>
        <v>0</v>
      </c>
    </row>
    <row r="151" spans="1:8" ht="63.95" hidden="1" customHeight="1" x14ac:dyDescent="0.2">
      <c r="A151" s="332" t="s">
        <v>230</v>
      </c>
      <c r="B151" s="11">
        <v>5</v>
      </c>
      <c r="C151" s="12">
        <v>3</v>
      </c>
      <c r="D151" s="13" t="s">
        <v>91</v>
      </c>
      <c r="E151" s="14"/>
      <c r="F151" s="251">
        <f t="shared" si="32"/>
        <v>0</v>
      </c>
      <c r="G151" s="251">
        <f t="shared" si="32"/>
        <v>0</v>
      </c>
      <c r="H151" s="222">
        <f t="shared" si="32"/>
        <v>0</v>
      </c>
    </row>
    <row r="152" spans="1:8" ht="32.1" hidden="1" customHeight="1" x14ac:dyDescent="0.2">
      <c r="A152" s="43" t="s">
        <v>171</v>
      </c>
      <c r="B152" s="11">
        <v>5</v>
      </c>
      <c r="C152" s="12">
        <v>3</v>
      </c>
      <c r="D152" s="13" t="s">
        <v>91</v>
      </c>
      <c r="E152" s="14">
        <v>200</v>
      </c>
      <c r="F152" s="251">
        <f t="shared" si="32"/>
        <v>0</v>
      </c>
      <c r="G152" s="251">
        <f t="shared" si="32"/>
        <v>0</v>
      </c>
      <c r="H152" s="222">
        <f t="shared" si="32"/>
        <v>0</v>
      </c>
    </row>
    <row r="153" spans="1:8" ht="32.1" hidden="1" customHeight="1" x14ac:dyDescent="0.2">
      <c r="A153" s="43" t="s">
        <v>18</v>
      </c>
      <c r="B153" s="11">
        <v>5</v>
      </c>
      <c r="C153" s="12">
        <v>3</v>
      </c>
      <c r="D153" s="13" t="s">
        <v>91</v>
      </c>
      <c r="E153" s="14">
        <v>240</v>
      </c>
      <c r="F153" s="251">
        <v>0</v>
      </c>
      <c r="G153" s="251">
        <v>0</v>
      </c>
      <c r="H153" s="222">
        <v>0</v>
      </c>
    </row>
    <row r="154" spans="1:8" ht="15.95" hidden="1" customHeight="1" x14ac:dyDescent="0.2">
      <c r="A154" s="205" t="s">
        <v>9</v>
      </c>
      <c r="B154" s="4">
        <v>5</v>
      </c>
      <c r="C154" s="5">
        <v>3</v>
      </c>
      <c r="D154" s="6" t="s">
        <v>10</v>
      </c>
      <c r="E154" s="7" t="s">
        <v>7</v>
      </c>
      <c r="F154" s="250">
        <f>F155+F158+F161+F164</f>
        <v>0</v>
      </c>
      <c r="G154" s="250">
        <f>G155+G158+G161+G164</f>
        <v>0</v>
      </c>
      <c r="H154" s="221">
        <f>H155+H158+H161+H164</f>
        <v>0</v>
      </c>
    </row>
    <row r="155" spans="1:8" ht="15.95" hidden="1" customHeight="1" x14ac:dyDescent="0.2">
      <c r="A155" s="43" t="s">
        <v>92</v>
      </c>
      <c r="B155" s="11">
        <v>5</v>
      </c>
      <c r="C155" s="12">
        <v>3</v>
      </c>
      <c r="D155" s="13" t="s">
        <v>93</v>
      </c>
      <c r="E155" s="14"/>
      <c r="F155" s="251">
        <f t="shared" ref="F155:H156" si="33">F156</f>
        <v>0</v>
      </c>
      <c r="G155" s="251">
        <f t="shared" si="33"/>
        <v>0</v>
      </c>
      <c r="H155" s="222">
        <f t="shared" si="33"/>
        <v>0</v>
      </c>
    </row>
    <row r="156" spans="1:8" ht="32.1" hidden="1" customHeight="1" x14ac:dyDescent="0.2">
      <c r="A156" s="43" t="s">
        <v>171</v>
      </c>
      <c r="B156" s="11">
        <v>5</v>
      </c>
      <c r="C156" s="12">
        <v>3</v>
      </c>
      <c r="D156" s="13" t="s">
        <v>93</v>
      </c>
      <c r="E156" s="14">
        <v>200</v>
      </c>
      <c r="F156" s="251">
        <f t="shared" si="33"/>
        <v>0</v>
      </c>
      <c r="G156" s="251">
        <f t="shared" si="33"/>
        <v>0</v>
      </c>
      <c r="H156" s="222">
        <f t="shared" si="33"/>
        <v>0</v>
      </c>
    </row>
    <row r="157" spans="1:8" ht="32.1" hidden="1" customHeight="1" x14ac:dyDescent="0.2">
      <c r="A157" s="43" t="s">
        <v>18</v>
      </c>
      <c r="B157" s="11">
        <v>5</v>
      </c>
      <c r="C157" s="12">
        <v>3</v>
      </c>
      <c r="D157" s="13" t="s">
        <v>93</v>
      </c>
      <c r="E157" s="14">
        <v>240</v>
      </c>
      <c r="F157" s="251"/>
      <c r="G157" s="251"/>
      <c r="H157" s="222"/>
    </row>
    <row r="158" spans="1:8" ht="15.95" hidden="1" customHeight="1" x14ac:dyDescent="0.2">
      <c r="A158" s="43" t="s">
        <v>94</v>
      </c>
      <c r="B158" s="11">
        <v>5</v>
      </c>
      <c r="C158" s="12">
        <v>3</v>
      </c>
      <c r="D158" s="13" t="s">
        <v>95</v>
      </c>
      <c r="E158" s="14"/>
      <c r="F158" s="251">
        <f t="shared" ref="F158:H159" si="34">F159</f>
        <v>0</v>
      </c>
      <c r="G158" s="251">
        <f t="shared" si="34"/>
        <v>0</v>
      </c>
      <c r="H158" s="222">
        <f t="shared" si="34"/>
        <v>0</v>
      </c>
    </row>
    <row r="159" spans="1:8" ht="32.1" hidden="1" customHeight="1" x14ac:dyDescent="0.2">
      <c r="A159" s="43" t="s">
        <v>171</v>
      </c>
      <c r="B159" s="11">
        <v>5</v>
      </c>
      <c r="C159" s="12">
        <v>3</v>
      </c>
      <c r="D159" s="13" t="s">
        <v>95</v>
      </c>
      <c r="E159" s="14">
        <v>200</v>
      </c>
      <c r="F159" s="251">
        <f t="shared" si="34"/>
        <v>0</v>
      </c>
      <c r="G159" s="251">
        <f t="shared" si="34"/>
        <v>0</v>
      </c>
      <c r="H159" s="222">
        <f t="shared" si="34"/>
        <v>0</v>
      </c>
    </row>
    <row r="160" spans="1:8" ht="32.1" hidden="1" customHeight="1" x14ac:dyDescent="0.2">
      <c r="A160" s="43" t="s">
        <v>18</v>
      </c>
      <c r="B160" s="11">
        <v>5</v>
      </c>
      <c r="C160" s="12">
        <v>3</v>
      </c>
      <c r="D160" s="13" t="s">
        <v>95</v>
      </c>
      <c r="E160" s="14">
        <v>240</v>
      </c>
      <c r="F160" s="251"/>
      <c r="G160" s="251"/>
      <c r="H160" s="222"/>
    </row>
    <row r="161" spans="1:8" ht="18" hidden="1" customHeight="1" x14ac:dyDescent="0.2">
      <c r="A161" s="43" t="s">
        <v>96</v>
      </c>
      <c r="B161" s="11">
        <v>5</v>
      </c>
      <c r="C161" s="12">
        <v>3</v>
      </c>
      <c r="D161" s="13" t="s">
        <v>97</v>
      </c>
      <c r="E161" s="14"/>
      <c r="F161" s="251">
        <f t="shared" ref="F161:H162" si="35">F162</f>
        <v>0</v>
      </c>
      <c r="G161" s="251">
        <f t="shared" si="35"/>
        <v>0</v>
      </c>
      <c r="H161" s="222">
        <f t="shared" si="35"/>
        <v>0</v>
      </c>
    </row>
    <row r="162" spans="1:8" ht="32.1" hidden="1" customHeight="1" x14ac:dyDescent="0.2">
      <c r="A162" s="43" t="s">
        <v>171</v>
      </c>
      <c r="B162" s="11">
        <v>5</v>
      </c>
      <c r="C162" s="12">
        <v>3</v>
      </c>
      <c r="D162" s="13" t="s">
        <v>97</v>
      </c>
      <c r="E162" s="14">
        <v>200</v>
      </c>
      <c r="F162" s="251">
        <f t="shared" si="35"/>
        <v>0</v>
      </c>
      <c r="G162" s="251">
        <f t="shared" si="35"/>
        <v>0</v>
      </c>
      <c r="H162" s="222">
        <f t="shared" si="35"/>
        <v>0</v>
      </c>
    </row>
    <row r="163" spans="1:8" ht="32.1" hidden="1" customHeight="1" x14ac:dyDescent="0.2">
      <c r="A163" s="43" t="s">
        <v>18</v>
      </c>
      <c r="B163" s="11">
        <v>5</v>
      </c>
      <c r="C163" s="12">
        <v>3</v>
      </c>
      <c r="D163" s="13" t="s">
        <v>97</v>
      </c>
      <c r="E163" s="14">
        <v>240</v>
      </c>
      <c r="F163" s="251"/>
      <c r="G163" s="251"/>
      <c r="H163" s="222"/>
    </row>
    <row r="164" spans="1:8" ht="32.1" hidden="1" customHeight="1" x14ac:dyDescent="0.2">
      <c r="A164" s="43" t="s">
        <v>98</v>
      </c>
      <c r="B164" s="11">
        <v>5</v>
      </c>
      <c r="C164" s="12">
        <v>3</v>
      </c>
      <c r="D164" s="13" t="s">
        <v>99</v>
      </c>
      <c r="E164" s="14"/>
      <c r="F164" s="251">
        <f t="shared" ref="F164:H165" si="36">F165</f>
        <v>0</v>
      </c>
      <c r="G164" s="251">
        <f t="shared" si="36"/>
        <v>0</v>
      </c>
      <c r="H164" s="222">
        <f t="shared" si="36"/>
        <v>0</v>
      </c>
    </row>
    <row r="165" spans="1:8" ht="32.1" hidden="1" customHeight="1" x14ac:dyDescent="0.2">
      <c r="A165" s="43" t="s">
        <v>171</v>
      </c>
      <c r="B165" s="11">
        <v>5</v>
      </c>
      <c r="C165" s="12">
        <v>3</v>
      </c>
      <c r="D165" s="13" t="s">
        <v>99</v>
      </c>
      <c r="E165" s="14">
        <v>200</v>
      </c>
      <c r="F165" s="251">
        <f t="shared" si="36"/>
        <v>0</v>
      </c>
      <c r="G165" s="251">
        <f t="shared" si="36"/>
        <v>0</v>
      </c>
      <c r="H165" s="222">
        <f t="shared" si="36"/>
        <v>0</v>
      </c>
    </row>
    <row r="166" spans="1:8" ht="32.1" hidden="1" customHeight="1" x14ac:dyDescent="0.2">
      <c r="A166" s="43" t="s">
        <v>18</v>
      </c>
      <c r="B166" s="11">
        <v>5</v>
      </c>
      <c r="C166" s="12">
        <v>3</v>
      </c>
      <c r="D166" s="13" t="s">
        <v>99</v>
      </c>
      <c r="E166" s="14">
        <v>240</v>
      </c>
      <c r="F166" s="251"/>
      <c r="G166" s="251"/>
      <c r="H166" s="222"/>
    </row>
    <row r="167" spans="1:8" ht="15.95" hidden="1" customHeight="1" x14ac:dyDescent="0.2">
      <c r="A167" s="288" t="s">
        <v>100</v>
      </c>
      <c r="B167" s="69">
        <v>7</v>
      </c>
      <c r="C167" s="70">
        <v>7</v>
      </c>
      <c r="D167" s="13"/>
      <c r="E167" s="14"/>
      <c r="F167" s="251">
        <f>F168+F172</f>
        <v>0</v>
      </c>
      <c r="G167" s="251">
        <f>G168+G172</f>
        <v>0</v>
      </c>
      <c r="H167" s="221">
        <f>H168+H172</f>
        <v>0</v>
      </c>
    </row>
    <row r="168" spans="1:8" ht="38.25" hidden="1" customHeight="1" x14ac:dyDescent="0.2">
      <c r="A168" s="206" t="s">
        <v>186</v>
      </c>
      <c r="B168" s="4">
        <v>7</v>
      </c>
      <c r="C168" s="5">
        <v>7</v>
      </c>
      <c r="D168" s="6" t="s">
        <v>101</v>
      </c>
      <c r="E168" s="20"/>
      <c r="F168" s="253">
        <f t="shared" ref="F168:H170" si="37">F169</f>
        <v>0</v>
      </c>
      <c r="G168" s="253">
        <f t="shared" si="37"/>
        <v>0</v>
      </c>
      <c r="H168" s="224">
        <f t="shared" si="37"/>
        <v>0</v>
      </c>
    </row>
    <row r="169" spans="1:8" ht="32.1" hidden="1" customHeight="1" x14ac:dyDescent="0.2">
      <c r="A169" s="289" t="s">
        <v>187</v>
      </c>
      <c r="B169" s="71">
        <v>7</v>
      </c>
      <c r="C169" s="72">
        <v>7</v>
      </c>
      <c r="D169" s="25" t="s">
        <v>102</v>
      </c>
      <c r="E169" s="26"/>
      <c r="F169" s="252">
        <f t="shared" si="37"/>
        <v>0</v>
      </c>
      <c r="G169" s="252">
        <f t="shared" si="37"/>
        <v>0</v>
      </c>
      <c r="H169" s="223">
        <f t="shared" si="37"/>
        <v>0</v>
      </c>
    </row>
    <row r="170" spans="1:8" ht="32.1" hidden="1" customHeight="1" x14ac:dyDescent="0.2">
      <c r="A170" s="43" t="s">
        <v>171</v>
      </c>
      <c r="B170" s="71">
        <v>7</v>
      </c>
      <c r="C170" s="72">
        <v>7</v>
      </c>
      <c r="D170" s="25" t="s">
        <v>102</v>
      </c>
      <c r="E170" s="14">
        <v>200</v>
      </c>
      <c r="F170" s="251">
        <f t="shared" si="37"/>
        <v>0</v>
      </c>
      <c r="G170" s="251">
        <f t="shared" si="37"/>
        <v>0</v>
      </c>
      <c r="H170" s="223">
        <f t="shared" si="37"/>
        <v>0</v>
      </c>
    </row>
    <row r="171" spans="1:8" ht="32.1" hidden="1" customHeight="1" x14ac:dyDescent="0.2">
      <c r="A171" s="290" t="s">
        <v>18</v>
      </c>
      <c r="B171" s="71">
        <v>7</v>
      </c>
      <c r="C171" s="72">
        <v>7</v>
      </c>
      <c r="D171" s="25" t="s">
        <v>102</v>
      </c>
      <c r="E171" s="14">
        <v>240</v>
      </c>
      <c r="F171" s="251"/>
      <c r="G171" s="251"/>
      <c r="H171" s="223"/>
    </row>
    <row r="172" spans="1:8" ht="15.95" hidden="1" customHeight="1" x14ac:dyDescent="0.2">
      <c r="A172" s="205" t="s">
        <v>9</v>
      </c>
      <c r="B172" s="4">
        <v>7</v>
      </c>
      <c r="C172" s="5">
        <v>7</v>
      </c>
      <c r="D172" s="6" t="s">
        <v>10</v>
      </c>
      <c r="E172" s="20"/>
      <c r="F172" s="253">
        <f t="shared" ref="F172:H174" si="38">F173</f>
        <v>0</v>
      </c>
      <c r="G172" s="253">
        <f t="shared" si="38"/>
        <v>0</v>
      </c>
      <c r="H172" s="224">
        <f t="shared" si="38"/>
        <v>0</v>
      </c>
    </row>
    <row r="173" spans="1:8" ht="32.1" hidden="1" customHeight="1" x14ac:dyDescent="0.2">
      <c r="A173" s="280" t="s">
        <v>103</v>
      </c>
      <c r="B173" s="71">
        <v>7</v>
      </c>
      <c r="C173" s="72">
        <v>7</v>
      </c>
      <c r="D173" s="25" t="s">
        <v>104</v>
      </c>
      <c r="E173" s="26"/>
      <c r="F173" s="252">
        <f t="shared" si="38"/>
        <v>0</v>
      </c>
      <c r="G173" s="252">
        <f t="shared" si="38"/>
        <v>0</v>
      </c>
      <c r="H173" s="224">
        <f t="shared" si="38"/>
        <v>0</v>
      </c>
    </row>
    <row r="174" spans="1:8" ht="32.1" hidden="1" customHeight="1" x14ac:dyDescent="0.2">
      <c r="A174" s="43" t="s">
        <v>171</v>
      </c>
      <c r="B174" s="71">
        <v>7</v>
      </c>
      <c r="C174" s="72">
        <v>7</v>
      </c>
      <c r="D174" s="25" t="s">
        <v>104</v>
      </c>
      <c r="E174" s="14">
        <v>200</v>
      </c>
      <c r="F174" s="251">
        <f t="shared" si="38"/>
        <v>0</v>
      </c>
      <c r="G174" s="251">
        <f t="shared" si="38"/>
        <v>0</v>
      </c>
      <c r="H174" s="223">
        <f t="shared" si="38"/>
        <v>0</v>
      </c>
    </row>
    <row r="175" spans="1:8" ht="32.1" hidden="1" customHeight="1" x14ac:dyDescent="0.2">
      <c r="A175" s="290" t="s">
        <v>18</v>
      </c>
      <c r="B175" s="71">
        <v>7</v>
      </c>
      <c r="C175" s="72">
        <v>7</v>
      </c>
      <c r="D175" s="25" t="s">
        <v>104</v>
      </c>
      <c r="E175" s="14">
        <v>240</v>
      </c>
      <c r="F175" s="251"/>
      <c r="G175" s="251"/>
      <c r="H175" s="223"/>
    </row>
    <row r="176" spans="1:8" ht="15.95" customHeight="1" x14ac:dyDescent="0.2">
      <c r="A176" s="291" t="s">
        <v>105</v>
      </c>
      <c r="B176" s="69">
        <v>8</v>
      </c>
      <c r="C176" s="70" t="s">
        <v>7</v>
      </c>
      <c r="D176" s="75" t="s">
        <v>7</v>
      </c>
      <c r="E176" s="76" t="s">
        <v>7</v>
      </c>
      <c r="F176" s="260">
        <f>F177</f>
        <v>4879.9000000000005</v>
      </c>
      <c r="G176" s="260">
        <f>G177</f>
        <v>2528.4</v>
      </c>
      <c r="H176" s="230">
        <f>H177</f>
        <v>1872.5</v>
      </c>
    </row>
    <row r="177" spans="1:8" ht="15.95" customHeight="1" x14ac:dyDescent="0.2">
      <c r="A177" s="292" t="s">
        <v>106</v>
      </c>
      <c r="B177" s="79">
        <v>8</v>
      </c>
      <c r="C177" s="80">
        <v>1</v>
      </c>
      <c r="D177" s="81" t="s">
        <v>7</v>
      </c>
      <c r="E177" s="82" t="s">
        <v>7</v>
      </c>
      <c r="F177" s="261">
        <f>F178+F199</f>
        <v>4879.9000000000005</v>
      </c>
      <c r="G177" s="261">
        <f>G178+G199</f>
        <v>2528.4</v>
      </c>
      <c r="H177" s="231">
        <f>H178+H199</f>
        <v>1872.5</v>
      </c>
    </row>
    <row r="178" spans="1:8" ht="32.1" customHeight="1" x14ac:dyDescent="0.2">
      <c r="A178" s="334" t="s">
        <v>236</v>
      </c>
      <c r="B178" s="4">
        <v>8</v>
      </c>
      <c r="C178" s="5">
        <v>1</v>
      </c>
      <c r="D178" s="6" t="s">
        <v>107</v>
      </c>
      <c r="E178" s="7" t="s">
        <v>7</v>
      </c>
      <c r="F178" s="250">
        <f>F179+F182+F189+F194</f>
        <v>4253.1000000000004</v>
      </c>
      <c r="G178" s="250">
        <f>G179+G182+G189+G194</f>
        <v>2528.4</v>
      </c>
      <c r="H178" s="221">
        <f>H179+H182+H189+H194</f>
        <v>1872.5</v>
      </c>
    </row>
    <row r="179" spans="1:8" ht="66.75" hidden="1" customHeight="1" x14ac:dyDescent="0.2">
      <c r="A179" s="332" t="s">
        <v>237</v>
      </c>
      <c r="B179" s="71">
        <v>8</v>
      </c>
      <c r="C179" s="72">
        <v>1</v>
      </c>
      <c r="D179" s="13" t="s">
        <v>108</v>
      </c>
      <c r="E179" s="84"/>
      <c r="F179" s="262">
        <f t="shared" ref="F179:H180" si="39">F180</f>
        <v>0</v>
      </c>
      <c r="G179" s="262">
        <f t="shared" si="39"/>
        <v>0</v>
      </c>
      <c r="H179" s="232">
        <f t="shared" si="39"/>
        <v>0</v>
      </c>
    </row>
    <row r="180" spans="1:8" ht="32.1" hidden="1" customHeight="1" x14ac:dyDescent="0.2">
      <c r="A180" s="332" t="s">
        <v>171</v>
      </c>
      <c r="B180" s="86">
        <v>8</v>
      </c>
      <c r="C180" s="87">
        <v>1</v>
      </c>
      <c r="D180" s="13" t="s">
        <v>108</v>
      </c>
      <c r="E180" s="88">
        <v>200</v>
      </c>
      <c r="F180" s="263">
        <f t="shared" si="39"/>
        <v>0</v>
      </c>
      <c r="G180" s="263">
        <f t="shared" si="39"/>
        <v>0</v>
      </c>
      <c r="H180" s="233">
        <f t="shared" si="39"/>
        <v>0</v>
      </c>
    </row>
    <row r="181" spans="1:8" ht="32.1" hidden="1" customHeight="1" x14ac:dyDescent="0.2">
      <c r="A181" s="335" t="s">
        <v>18</v>
      </c>
      <c r="B181" s="91">
        <v>8</v>
      </c>
      <c r="C181" s="92">
        <v>1</v>
      </c>
      <c r="D181" s="13" t="s">
        <v>108</v>
      </c>
      <c r="E181" s="93">
        <v>240</v>
      </c>
      <c r="F181" s="264"/>
      <c r="G181" s="264"/>
      <c r="H181" s="234"/>
    </row>
    <row r="182" spans="1:8" ht="35.25" customHeight="1" x14ac:dyDescent="0.2">
      <c r="A182" s="332" t="s">
        <v>238</v>
      </c>
      <c r="B182" s="71">
        <v>8</v>
      </c>
      <c r="C182" s="72">
        <v>1</v>
      </c>
      <c r="D182" s="13" t="s">
        <v>109</v>
      </c>
      <c r="E182" s="84"/>
      <c r="F182" s="262">
        <f>F183+F185+F187</f>
        <v>2128.6999999999998</v>
      </c>
      <c r="G182" s="262">
        <f>G183+G185+G187</f>
        <v>2528.4</v>
      </c>
      <c r="H182" s="232">
        <f>H183+H185+H187</f>
        <v>1872.5</v>
      </c>
    </row>
    <row r="183" spans="1:8" ht="63.95" customHeight="1" x14ac:dyDescent="0.2">
      <c r="A183" s="276" t="s">
        <v>13</v>
      </c>
      <c r="B183" s="71">
        <v>8</v>
      </c>
      <c r="C183" s="72">
        <v>1</v>
      </c>
      <c r="D183" s="13" t="s">
        <v>109</v>
      </c>
      <c r="E183" s="84">
        <v>100</v>
      </c>
      <c r="F183" s="262">
        <f>F184</f>
        <v>1167.9000000000001</v>
      </c>
      <c r="G183" s="262">
        <f>G184</f>
        <v>2528.4</v>
      </c>
      <c r="H183" s="232">
        <f>H184</f>
        <v>1872.5</v>
      </c>
    </row>
    <row r="184" spans="1:8" ht="15.75" x14ac:dyDescent="0.2">
      <c r="A184" s="336" t="s">
        <v>110</v>
      </c>
      <c r="B184" s="71">
        <v>8</v>
      </c>
      <c r="C184" s="72">
        <v>1</v>
      </c>
      <c r="D184" s="13" t="s">
        <v>109</v>
      </c>
      <c r="E184" s="84">
        <v>110</v>
      </c>
      <c r="F184" s="262">
        <v>1167.9000000000001</v>
      </c>
      <c r="G184" s="262">
        <v>2528.4</v>
      </c>
      <c r="H184" s="232">
        <v>1872.5</v>
      </c>
    </row>
    <row r="185" spans="1:8" ht="32.1" customHeight="1" x14ac:dyDescent="0.2">
      <c r="A185" s="332" t="s">
        <v>171</v>
      </c>
      <c r="B185" s="86">
        <v>8</v>
      </c>
      <c r="C185" s="87">
        <v>1</v>
      </c>
      <c r="D185" s="13" t="s">
        <v>109</v>
      </c>
      <c r="E185" s="88">
        <v>200</v>
      </c>
      <c r="F185" s="263">
        <f>F186</f>
        <v>918.8</v>
      </c>
      <c r="G185" s="263">
        <f>G186</f>
        <v>0</v>
      </c>
      <c r="H185" s="233">
        <f>H186</f>
        <v>0</v>
      </c>
    </row>
    <row r="186" spans="1:8" ht="32.1" customHeight="1" x14ac:dyDescent="0.2">
      <c r="A186" s="335" t="s">
        <v>18</v>
      </c>
      <c r="B186" s="91">
        <v>8</v>
      </c>
      <c r="C186" s="92">
        <v>1</v>
      </c>
      <c r="D186" s="13" t="s">
        <v>109</v>
      </c>
      <c r="E186" s="93">
        <v>240</v>
      </c>
      <c r="F186" s="264">
        <f>898.8+20</f>
        <v>918.8</v>
      </c>
      <c r="G186" s="264">
        <v>0</v>
      </c>
      <c r="H186" s="234">
        <v>0</v>
      </c>
    </row>
    <row r="187" spans="1:8" ht="15.95" customHeight="1" x14ac:dyDescent="0.2">
      <c r="A187" s="276" t="s">
        <v>19</v>
      </c>
      <c r="B187" s="71">
        <v>8</v>
      </c>
      <c r="C187" s="72">
        <v>1</v>
      </c>
      <c r="D187" s="13" t="s">
        <v>109</v>
      </c>
      <c r="E187" s="84">
        <v>800</v>
      </c>
      <c r="F187" s="262">
        <f>F188</f>
        <v>42</v>
      </c>
      <c r="G187" s="262">
        <f>G188</f>
        <v>0</v>
      </c>
      <c r="H187" s="232">
        <f>H188</f>
        <v>0</v>
      </c>
    </row>
    <row r="188" spans="1:8" ht="15.95" customHeight="1" x14ac:dyDescent="0.2">
      <c r="A188" s="276" t="s">
        <v>20</v>
      </c>
      <c r="B188" s="71">
        <v>8</v>
      </c>
      <c r="C188" s="72">
        <v>1</v>
      </c>
      <c r="D188" s="13" t="s">
        <v>109</v>
      </c>
      <c r="E188" s="84">
        <v>850</v>
      </c>
      <c r="F188" s="262">
        <v>42</v>
      </c>
      <c r="G188" s="262">
        <v>0</v>
      </c>
      <c r="H188" s="232">
        <v>0</v>
      </c>
    </row>
    <row r="189" spans="1:8" ht="63.95" customHeight="1" x14ac:dyDescent="0.2">
      <c r="A189" s="332" t="s">
        <v>208</v>
      </c>
      <c r="B189" s="86">
        <v>8</v>
      </c>
      <c r="C189" s="87">
        <v>1</v>
      </c>
      <c r="D189" s="13" t="s">
        <v>111</v>
      </c>
      <c r="E189" s="88"/>
      <c r="F189" s="263">
        <f>F190+F192</f>
        <v>2124.4</v>
      </c>
      <c r="G189" s="263">
        <f>G190+G192</f>
        <v>0</v>
      </c>
      <c r="H189" s="233">
        <f>H190+H192</f>
        <v>0</v>
      </c>
    </row>
    <row r="190" spans="1:8" ht="63.95" customHeight="1" x14ac:dyDescent="0.2">
      <c r="A190" s="276" t="s">
        <v>13</v>
      </c>
      <c r="B190" s="86">
        <v>8</v>
      </c>
      <c r="C190" s="87">
        <v>1</v>
      </c>
      <c r="D190" s="13" t="s">
        <v>111</v>
      </c>
      <c r="E190" s="88">
        <v>100</v>
      </c>
      <c r="F190" s="263">
        <f>F191</f>
        <v>1795.5</v>
      </c>
      <c r="G190" s="263">
        <f>G191</f>
        <v>0</v>
      </c>
      <c r="H190" s="233">
        <f>H191</f>
        <v>0</v>
      </c>
    </row>
    <row r="191" spans="1:8" ht="15.95" customHeight="1" x14ac:dyDescent="0.2">
      <c r="A191" s="336" t="s">
        <v>110</v>
      </c>
      <c r="B191" s="86">
        <v>8</v>
      </c>
      <c r="C191" s="87">
        <v>1</v>
      </c>
      <c r="D191" s="13" t="s">
        <v>111</v>
      </c>
      <c r="E191" s="88">
        <v>110</v>
      </c>
      <c r="F191" s="263">
        <v>1795.5</v>
      </c>
      <c r="G191" s="263">
        <v>0</v>
      </c>
      <c r="H191" s="233">
        <v>0</v>
      </c>
    </row>
    <row r="192" spans="1:8" ht="32.1" customHeight="1" x14ac:dyDescent="0.2">
      <c r="A192" s="335" t="s">
        <v>68</v>
      </c>
      <c r="B192" s="86">
        <v>8</v>
      </c>
      <c r="C192" s="87">
        <v>1</v>
      </c>
      <c r="D192" s="13" t="s">
        <v>111</v>
      </c>
      <c r="E192" s="88">
        <v>200</v>
      </c>
      <c r="F192" s="263">
        <f>F193</f>
        <v>328.9</v>
      </c>
      <c r="G192" s="263">
        <f>G193</f>
        <v>0</v>
      </c>
      <c r="H192" s="233">
        <f>H193</f>
        <v>0</v>
      </c>
    </row>
    <row r="193" spans="1:8" ht="32.1" customHeight="1" x14ac:dyDescent="0.2">
      <c r="A193" s="335" t="s">
        <v>18</v>
      </c>
      <c r="B193" s="86">
        <v>8</v>
      </c>
      <c r="C193" s="87">
        <v>1</v>
      </c>
      <c r="D193" s="13" t="s">
        <v>111</v>
      </c>
      <c r="E193" s="88">
        <v>240</v>
      </c>
      <c r="F193" s="263">
        <v>328.9</v>
      </c>
      <c r="G193" s="263">
        <v>0</v>
      </c>
      <c r="H193" s="233">
        <v>0</v>
      </c>
    </row>
    <row r="194" spans="1:8" ht="63.75" hidden="1" customHeight="1" x14ac:dyDescent="0.2">
      <c r="A194" s="332" t="s">
        <v>207</v>
      </c>
      <c r="B194" s="71">
        <v>8</v>
      </c>
      <c r="C194" s="72">
        <v>1</v>
      </c>
      <c r="D194" s="13" t="s">
        <v>173</v>
      </c>
      <c r="E194" s="84"/>
      <c r="F194" s="262">
        <f>F195+F197</f>
        <v>0</v>
      </c>
      <c r="G194" s="262">
        <f>G195+G197</f>
        <v>0</v>
      </c>
      <c r="H194" s="232">
        <f>H195+H197</f>
        <v>0</v>
      </c>
    </row>
    <row r="195" spans="1:8" ht="60.75" hidden="1" customHeight="1" x14ac:dyDescent="0.2">
      <c r="A195" s="276" t="s">
        <v>13</v>
      </c>
      <c r="B195" s="71">
        <v>8</v>
      </c>
      <c r="C195" s="72">
        <v>1</v>
      </c>
      <c r="D195" s="13" t="s">
        <v>173</v>
      </c>
      <c r="E195" s="84">
        <v>100</v>
      </c>
      <c r="F195" s="262">
        <f>F196</f>
        <v>0</v>
      </c>
      <c r="G195" s="262">
        <f>G196</f>
        <v>0</v>
      </c>
      <c r="H195" s="232">
        <f>H196</f>
        <v>0</v>
      </c>
    </row>
    <row r="196" spans="1:8" ht="15.95" hidden="1" customHeight="1" x14ac:dyDescent="0.2">
      <c r="A196" s="336" t="s">
        <v>110</v>
      </c>
      <c r="B196" s="71">
        <v>8</v>
      </c>
      <c r="C196" s="72">
        <v>1</v>
      </c>
      <c r="D196" s="13" t="s">
        <v>173</v>
      </c>
      <c r="E196" s="84">
        <v>110</v>
      </c>
      <c r="F196" s="262"/>
      <c r="G196" s="262"/>
      <c r="H196" s="232"/>
    </row>
    <row r="197" spans="1:8" ht="29.25" hidden="1" customHeight="1" x14ac:dyDescent="0.2">
      <c r="A197" s="335" t="s">
        <v>68</v>
      </c>
      <c r="B197" s="71">
        <v>8</v>
      </c>
      <c r="C197" s="72">
        <v>1</v>
      </c>
      <c r="D197" s="13" t="s">
        <v>173</v>
      </c>
      <c r="E197" s="88">
        <v>200</v>
      </c>
      <c r="F197" s="262">
        <f>F198</f>
        <v>0</v>
      </c>
      <c r="G197" s="262">
        <f>G198</f>
        <v>0</v>
      </c>
      <c r="H197" s="232">
        <f>H198</f>
        <v>0</v>
      </c>
    </row>
    <row r="198" spans="1:8" ht="33" hidden="1" customHeight="1" x14ac:dyDescent="0.2">
      <c r="A198" s="335" t="s">
        <v>18</v>
      </c>
      <c r="B198" s="71">
        <v>8</v>
      </c>
      <c r="C198" s="72">
        <v>1</v>
      </c>
      <c r="D198" s="13" t="s">
        <v>173</v>
      </c>
      <c r="E198" s="88">
        <v>240</v>
      </c>
      <c r="F198" s="262"/>
      <c r="G198" s="262"/>
      <c r="H198" s="232"/>
    </row>
    <row r="199" spans="1:8" ht="15.95" customHeight="1" x14ac:dyDescent="0.2">
      <c r="A199" s="334" t="s">
        <v>9</v>
      </c>
      <c r="B199" s="4">
        <v>8</v>
      </c>
      <c r="C199" s="5">
        <v>1</v>
      </c>
      <c r="D199" s="6" t="s">
        <v>10</v>
      </c>
      <c r="E199" s="7" t="s">
        <v>7</v>
      </c>
      <c r="F199" s="250">
        <f>F200+F203+F216+F221+F210+F213</f>
        <v>626.79999999999995</v>
      </c>
      <c r="G199" s="250">
        <f>G200+G203+G216+G221</f>
        <v>0</v>
      </c>
      <c r="H199" s="221">
        <f>H200+H203+H216+H221</f>
        <v>0</v>
      </c>
    </row>
    <row r="200" spans="1:8" ht="32.1" hidden="1" customHeight="1" x14ac:dyDescent="0.2">
      <c r="A200" s="332" t="s">
        <v>112</v>
      </c>
      <c r="B200" s="71">
        <v>8</v>
      </c>
      <c r="C200" s="72">
        <v>1</v>
      </c>
      <c r="D200" s="13" t="s">
        <v>113</v>
      </c>
      <c r="E200" s="84"/>
      <c r="F200" s="262">
        <f t="shared" ref="F200:H200" si="40">F201</f>
        <v>0</v>
      </c>
      <c r="G200" s="262">
        <f t="shared" si="40"/>
        <v>0</v>
      </c>
      <c r="H200" s="232">
        <f t="shared" si="40"/>
        <v>0</v>
      </c>
    </row>
    <row r="201" spans="1:8" ht="32.1" hidden="1" customHeight="1" x14ac:dyDescent="0.2">
      <c r="A201" s="332" t="s">
        <v>171</v>
      </c>
      <c r="B201" s="86">
        <v>8</v>
      </c>
      <c r="C201" s="87">
        <v>1</v>
      </c>
      <c r="D201" s="13" t="s">
        <v>113</v>
      </c>
      <c r="E201" s="88">
        <v>200</v>
      </c>
      <c r="F201" s="263">
        <f>F202</f>
        <v>0</v>
      </c>
      <c r="G201" s="263">
        <f>G202</f>
        <v>0</v>
      </c>
      <c r="H201" s="233">
        <f>H202</f>
        <v>0</v>
      </c>
    </row>
    <row r="202" spans="1:8" ht="32.1" hidden="1" customHeight="1" x14ac:dyDescent="0.2">
      <c r="A202" s="335" t="s">
        <v>18</v>
      </c>
      <c r="B202" s="91">
        <v>8</v>
      </c>
      <c r="C202" s="92">
        <v>1</v>
      </c>
      <c r="D202" s="13" t="s">
        <v>113</v>
      </c>
      <c r="E202" s="93">
        <v>240</v>
      </c>
      <c r="F202" s="264">
        <f>10-10</f>
        <v>0</v>
      </c>
      <c r="G202" s="264">
        <v>0</v>
      </c>
      <c r="H202" s="234">
        <v>0</v>
      </c>
    </row>
    <row r="203" spans="1:8" ht="32.1" hidden="1" customHeight="1" x14ac:dyDescent="0.2">
      <c r="A203" s="332" t="s">
        <v>114</v>
      </c>
      <c r="B203" s="71">
        <v>8</v>
      </c>
      <c r="C203" s="72">
        <v>1</v>
      </c>
      <c r="D203" s="13" t="s">
        <v>115</v>
      </c>
      <c r="E203" s="84"/>
      <c r="F203" s="262">
        <f>F204+F206+F208</f>
        <v>0</v>
      </c>
      <c r="G203" s="262">
        <f>G204+G206+G208</f>
        <v>0</v>
      </c>
      <c r="H203" s="232">
        <f>H204+H206+H208</f>
        <v>0</v>
      </c>
    </row>
    <row r="204" spans="1:8" ht="63.95" hidden="1" customHeight="1" x14ac:dyDescent="0.2">
      <c r="A204" s="276" t="s">
        <v>13</v>
      </c>
      <c r="B204" s="71">
        <v>8</v>
      </c>
      <c r="C204" s="72">
        <v>1</v>
      </c>
      <c r="D204" s="13" t="s">
        <v>115</v>
      </c>
      <c r="E204" s="84">
        <v>100</v>
      </c>
      <c r="F204" s="262">
        <f>F205</f>
        <v>0</v>
      </c>
      <c r="G204" s="262">
        <f>G205</f>
        <v>0</v>
      </c>
      <c r="H204" s="232">
        <f>H205</f>
        <v>0</v>
      </c>
    </row>
    <row r="205" spans="1:8" ht="15.95" hidden="1" customHeight="1" x14ac:dyDescent="0.2">
      <c r="A205" s="336" t="s">
        <v>110</v>
      </c>
      <c r="B205" s="71">
        <v>8</v>
      </c>
      <c r="C205" s="72">
        <v>1</v>
      </c>
      <c r="D205" s="13" t="s">
        <v>115</v>
      </c>
      <c r="E205" s="84">
        <v>110</v>
      </c>
      <c r="F205" s="262"/>
      <c r="G205" s="262"/>
      <c r="H205" s="232"/>
    </row>
    <row r="206" spans="1:8" ht="32.1" hidden="1" customHeight="1" x14ac:dyDescent="0.2">
      <c r="A206" s="332" t="s">
        <v>171</v>
      </c>
      <c r="B206" s="86">
        <v>8</v>
      </c>
      <c r="C206" s="87">
        <v>1</v>
      </c>
      <c r="D206" s="13" t="s">
        <v>115</v>
      </c>
      <c r="E206" s="88">
        <v>200</v>
      </c>
      <c r="F206" s="263">
        <f>F207</f>
        <v>0</v>
      </c>
      <c r="G206" s="263">
        <f>G207</f>
        <v>0</v>
      </c>
      <c r="H206" s="233">
        <f>H207</f>
        <v>0</v>
      </c>
    </row>
    <row r="207" spans="1:8" ht="32.1" hidden="1" customHeight="1" x14ac:dyDescent="0.2">
      <c r="A207" s="335" t="s">
        <v>18</v>
      </c>
      <c r="B207" s="91">
        <v>8</v>
      </c>
      <c r="C207" s="92">
        <v>1</v>
      </c>
      <c r="D207" s="13" t="s">
        <v>115</v>
      </c>
      <c r="E207" s="93">
        <v>240</v>
      </c>
      <c r="F207" s="264"/>
      <c r="G207" s="264"/>
      <c r="H207" s="234"/>
    </row>
    <row r="208" spans="1:8" ht="15.95" hidden="1" customHeight="1" x14ac:dyDescent="0.2">
      <c r="A208" s="276" t="s">
        <v>19</v>
      </c>
      <c r="B208" s="71">
        <v>8</v>
      </c>
      <c r="C208" s="72">
        <v>1</v>
      </c>
      <c r="D208" s="13" t="s">
        <v>115</v>
      </c>
      <c r="E208" s="84">
        <v>800</v>
      </c>
      <c r="F208" s="262">
        <f>F209</f>
        <v>0</v>
      </c>
      <c r="G208" s="262">
        <f>G209</f>
        <v>0</v>
      </c>
      <c r="H208" s="232">
        <f>H209</f>
        <v>0</v>
      </c>
    </row>
    <row r="209" spans="1:8" ht="15.95" hidden="1" customHeight="1" x14ac:dyDescent="0.2">
      <c r="A209" s="276" t="s">
        <v>20</v>
      </c>
      <c r="B209" s="71">
        <v>8</v>
      </c>
      <c r="C209" s="72">
        <v>1</v>
      </c>
      <c r="D209" s="13" t="s">
        <v>115</v>
      </c>
      <c r="E209" s="84">
        <v>850</v>
      </c>
      <c r="F209" s="262"/>
      <c r="G209" s="262"/>
      <c r="H209" s="232"/>
    </row>
    <row r="210" spans="1:8" ht="57" customHeight="1" x14ac:dyDescent="0.2">
      <c r="A210" s="397" t="s">
        <v>276</v>
      </c>
      <c r="B210" s="71">
        <v>8</v>
      </c>
      <c r="C210" s="72">
        <v>1</v>
      </c>
      <c r="D210" s="41" t="s">
        <v>278</v>
      </c>
      <c r="E210" s="84"/>
      <c r="F210" s="262">
        <f>F211</f>
        <v>595.4</v>
      </c>
      <c r="G210" s="262">
        <f t="shared" ref="G210:H210" si="41">G211</f>
        <v>0</v>
      </c>
      <c r="H210" s="262">
        <f t="shared" si="41"/>
        <v>0</v>
      </c>
    </row>
    <row r="211" spans="1:8" ht="38.25" customHeight="1" x14ac:dyDescent="0.2">
      <c r="A211" s="332" t="s">
        <v>171</v>
      </c>
      <c r="B211" s="71">
        <v>8</v>
      </c>
      <c r="C211" s="72">
        <v>1</v>
      </c>
      <c r="D211" s="41" t="s">
        <v>278</v>
      </c>
      <c r="E211" s="88">
        <v>200</v>
      </c>
      <c r="F211" s="263">
        <f>F212</f>
        <v>595.4</v>
      </c>
      <c r="G211" s="263">
        <f>G212</f>
        <v>0</v>
      </c>
      <c r="H211" s="233">
        <f>H212</f>
        <v>0</v>
      </c>
    </row>
    <row r="212" spans="1:8" ht="33.75" customHeight="1" x14ac:dyDescent="0.2">
      <c r="A212" s="276" t="s">
        <v>18</v>
      </c>
      <c r="B212" s="71">
        <v>8</v>
      </c>
      <c r="C212" s="72">
        <v>1</v>
      </c>
      <c r="D212" s="41" t="s">
        <v>278</v>
      </c>
      <c r="E212" s="93">
        <v>240</v>
      </c>
      <c r="F212" s="262">
        <v>595.4</v>
      </c>
      <c r="G212" s="262">
        <v>0</v>
      </c>
      <c r="H212" s="232">
        <v>0</v>
      </c>
    </row>
    <row r="213" spans="1:8" ht="45.75" customHeight="1" x14ac:dyDescent="0.2">
      <c r="A213" s="397" t="s">
        <v>277</v>
      </c>
      <c r="B213" s="71">
        <v>8</v>
      </c>
      <c r="C213" s="72">
        <v>1</v>
      </c>
      <c r="D213" s="41" t="s">
        <v>279</v>
      </c>
      <c r="E213" s="84"/>
      <c r="F213" s="262">
        <f>F214</f>
        <v>31.4</v>
      </c>
      <c r="G213" s="262">
        <f t="shared" ref="G213:H213" si="42">G214</f>
        <v>0</v>
      </c>
      <c r="H213" s="262">
        <f t="shared" si="42"/>
        <v>0</v>
      </c>
    </row>
    <row r="214" spans="1:8" ht="30.75" customHeight="1" x14ac:dyDescent="0.2">
      <c r="A214" s="332" t="s">
        <v>171</v>
      </c>
      <c r="B214" s="71">
        <v>8</v>
      </c>
      <c r="C214" s="72">
        <v>1</v>
      </c>
      <c r="D214" s="41" t="s">
        <v>279</v>
      </c>
      <c r="E214" s="88">
        <v>200</v>
      </c>
      <c r="F214" s="263">
        <f>F215</f>
        <v>31.4</v>
      </c>
      <c r="G214" s="263">
        <f>G215</f>
        <v>0</v>
      </c>
      <c r="H214" s="233">
        <f>H215</f>
        <v>0</v>
      </c>
    </row>
    <row r="215" spans="1:8" ht="36.75" customHeight="1" x14ac:dyDescent="0.2">
      <c r="A215" s="276" t="s">
        <v>18</v>
      </c>
      <c r="B215" s="71">
        <v>8</v>
      </c>
      <c r="C215" s="72">
        <v>1</v>
      </c>
      <c r="D215" s="41" t="s">
        <v>279</v>
      </c>
      <c r="E215" s="93">
        <v>240</v>
      </c>
      <c r="F215" s="262">
        <v>31.4</v>
      </c>
      <c r="G215" s="262">
        <v>0</v>
      </c>
      <c r="H215" s="232">
        <v>0</v>
      </c>
    </row>
    <row r="216" spans="1:8" ht="65.25" hidden="1" customHeight="1" x14ac:dyDescent="0.2">
      <c r="A216" s="332" t="s">
        <v>208</v>
      </c>
      <c r="B216" s="86">
        <v>8</v>
      </c>
      <c r="C216" s="87">
        <v>1</v>
      </c>
      <c r="D216" s="13" t="s">
        <v>116</v>
      </c>
      <c r="E216" s="88"/>
      <c r="F216" s="263">
        <f>F217+F219</f>
        <v>0</v>
      </c>
      <c r="G216" s="263">
        <f>G217+G219</f>
        <v>0</v>
      </c>
      <c r="H216" s="233">
        <f>H217+H219</f>
        <v>0</v>
      </c>
    </row>
    <row r="217" spans="1:8" ht="63.95" hidden="1" customHeight="1" x14ac:dyDescent="0.2">
      <c r="A217" s="276" t="s">
        <v>13</v>
      </c>
      <c r="B217" s="86">
        <v>8</v>
      </c>
      <c r="C217" s="87">
        <v>1</v>
      </c>
      <c r="D217" s="13" t="s">
        <v>116</v>
      </c>
      <c r="E217" s="88">
        <v>100</v>
      </c>
      <c r="F217" s="263">
        <f>F218</f>
        <v>0</v>
      </c>
      <c r="G217" s="263">
        <f>G218</f>
        <v>0</v>
      </c>
      <c r="H217" s="233">
        <f>H218</f>
        <v>0</v>
      </c>
    </row>
    <row r="218" spans="1:8" ht="15.95" hidden="1" customHeight="1" x14ac:dyDescent="0.2">
      <c r="A218" s="336" t="s">
        <v>110</v>
      </c>
      <c r="B218" s="86">
        <v>8</v>
      </c>
      <c r="C218" s="87">
        <v>1</v>
      </c>
      <c r="D218" s="13" t="s">
        <v>116</v>
      </c>
      <c r="E218" s="88">
        <v>110</v>
      </c>
      <c r="F218" s="263"/>
      <c r="G218" s="263"/>
      <c r="H218" s="233"/>
    </row>
    <row r="219" spans="1:8" ht="32.1" hidden="1" customHeight="1" x14ac:dyDescent="0.2">
      <c r="A219" s="335" t="s">
        <v>68</v>
      </c>
      <c r="B219" s="86">
        <v>8</v>
      </c>
      <c r="C219" s="87">
        <v>1</v>
      </c>
      <c r="D219" s="13" t="s">
        <v>116</v>
      </c>
      <c r="E219" s="88">
        <v>200</v>
      </c>
      <c r="F219" s="263">
        <f>F220</f>
        <v>0</v>
      </c>
      <c r="G219" s="263">
        <f>G220</f>
        <v>0</v>
      </c>
      <c r="H219" s="233">
        <f>H220</f>
        <v>0</v>
      </c>
    </row>
    <row r="220" spans="1:8" ht="32.1" hidden="1" customHeight="1" x14ac:dyDescent="0.2">
      <c r="A220" s="335" t="s">
        <v>18</v>
      </c>
      <c r="B220" s="86">
        <v>8</v>
      </c>
      <c r="C220" s="87">
        <v>1</v>
      </c>
      <c r="D220" s="13" t="s">
        <v>116</v>
      </c>
      <c r="E220" s="88">
        <v>240</v>
      </c>
      <c r="F220" s="263"/>
      <c r="G220" s="263"/>
      <c r="H220" s="233"/>
    </row>
    <row r="221" spans="1:8" ht="65.25" hidden="1" customHeight="1" x14ac:dyDescent="0.2">
      <c r="A221" s="332" t="s">
        <v>207</v>
      </c>
      <c r="B221" s="71">
        <v>8</v>
      </c>
      <c r="C221" s="72">
        <v>1</v>
      </c>
      <c r="D221" s="13" t="s">
        <v>172</v>
      </c>
      <c r="E221" s="84"/>
      <c r="F221" s="262">
        <f>F222+F224</f>
        <v>0</v>
      </c>
      <c r="G221" s="262">
        <f>G222+G224</f>
        <v>0</v>
      </c>
      <c r="H221" s="232">
        <f>H222+H224</f>
        <v>0</v>
      </c>
    </row>
    <row r="222" spans="1:8" ht="62.25" hidden="1" customHeight="1" x14ac:dyDescent="0.2">
      <c r="A222" s="276" t="s">
        <v>13</v>
      </c>
      <c r="B222" s="71">
        <v>8</v>
      </c>
      <c r="C222" s="72">
        <v>1</v>
      </c>
      <c r="D222" s="13" t="s">
        <v>172</v>
      </c>
      <c r="E222" s="84">
        <v>100</v>
      </c>
      <c r="F222" s="262">
        <f>F223</f>
        <v>0</v>
      </c>
      <c r="G222" s="262">
        <f>G223</f>
        <v>0</v>
      </c>
      <c r="H222" s="232">
        <f>H223</f>
        <v>0</v>
      </c>
    </row>
    <row r="223" spans="1:8" ht="21" hidden="1" customHeight="1" x14ac:dyDescent="0.2">
      <c r="A223" s="336" t="s">
        <v>110</v>
      </c>
      <c r="B223" s="71">
        <v>8</v>
      </c>
      <c r="C223" s="72">
        <v>1</v>
      </c>
      <c r="D223" s="13" t="s">
        <v>172</v>
      </c>
      <c r="E223" s="84">
        <v>110</v>
      </c>
      <c r="F223" s="262"/>
      <c r="G223" s="262"/>
      <c r="H223" s="232"/>
    </row>
    <row r="224" spans="1:8" ht="30" hidden="1" customHeight="1" x14ac:dyDescent="0.2">
      <c r="A224" s="335" t="s">
        <v>68</v>
      </c>
      <c r="B224" s="71">
        <v>8</v>
      </c>
      <c r="C224" s="72">
        <v>1</v>
      </c>
      <c r="D224" s="13" t="s">
        <v>172</v>
      </c>
      <c r="E224" s="84">
        <v>200</v>
      </c>
      <c r="F224" s="262">
        <f>F225</f>
        <v>0</v>
      </c>
      <c r="G224" s="262">
        <f>G225</f>
        <v>0</v>
      </c>
      <c r="H224" s="232">
        <f>H225</f>
        <v>0</v>
      </c>
    </row>
    <row r="225" spans="1:8" ht="30" hidden="1" customHeight="1" x14ac:dyDescent="0.2">
      <c r="A225" s="335" t="s">
        <v>18</v>
      </c>
      <c r="B225" s="71">
        <v>8</v>
      </c>
      <c r="C225" s="72">
        <v>1</v>
      </c>
      <c r="D225" s="13" t="s">
        <v>172</v>
      </c>
      <c r="E225" s="84">
        <v>240</v>
      </c>
      <c r="F225" s="262"/>
      <c r="G225" s="262"/>
      <c r="H225" s="232"/>
    </row>
    <row r="226" spans="1:8" ht="15.95" customHeight="1" x14ac:dyDescent="0.2">
      <c r="A226" s="283" t="s">
        <v>117</v>
      </c>
      <c r="B226" s="69">
        <v>10</v>
      </c>
      <c r="C226" s="87"/>
      <c r="D226" s="13"/>
      <c r="E226" s="88"/>
      <c r="F226" s="263">
        <f t="shared" ref="F226:H230" si="43">F227</f>
        <v>160</v>
      </c>
      <c r="G226" s="263">
        <f t="shared" si="43"/>
        <v>160</v>
      </c>
      <c r="H226" s="224">
        <f t="shared" si="43"/>
        <v>160</v>
      </c>
    </row>
    <row r="227" spans="1:8" ht="15.95" customHeight="1" x14ac:dyDescent="0.2">
      <c r="A227" s="288" t="s">
        <v>118</v>
      </c>
      <c r="B227" s="69">
        <v>10</v>
      </c>
      <c r="C227" s="70">
        <v>1</v>
      </c>
      <c r="D227" s="75" t="s">
        <v>7</v>
      </c>
      <c r="E227" s="76" t="s">
        <v>7</v>
      </c>
      <c r="F227" s="260">
        <f t="shared" si="43"/>
        <v>160</v>
      </c>
      <c r="G227" s="260">
        <f t="shared" si="43"/>
        <v>160</v>
      </c>
      <c r="H227" s="230">
        <f t="shared" si="43"/>
        <v>160</v>
      </c>
    </row>
    <row r="228" spans="1:8" ht="15.95" customHeight="1" x14ac:dyDescent="0.2">
      <c r="A228" s="293" t="s">
        <v>119</v>
      </c>
      <c r="B228" s="91">
        <v>10</v>
      </c>
      <c r="C228" s="92">
        <v>1</v>
      </c>
      <c r="D228" s="42" t="s">
        <v>10</v>
      </c>
      <c r="E228" s="93" t="s">
        <v>7</v>
      </c>
      <c r="F228" s="264">
        <f t="shared" si="43"/>
        <v>160</v>
      </c>
      <c r="G228" s="264">
        <f t="shared" si="43"/>
        <v>160</v>
      </c>
      <c r="H228" s="234">
        <f t="shared" si="43"/>
        <v>160</v>
      </c>
    </row>
    <row r="229" spans="1:8" ht="32.1" customHeight="1" x14ac:dyDescent="0.2">
      <c r="A229" s="294" t="s">
        <v>120</v>
      </c>
      <c r="B229" s="71">
        <v>10</v>
      </c>
      <c r="C229" s="72">
        <v>1</v>
      </c>
      <c r="D229" s="13" t="s">
        <v>169</v>
      </c>
      <c r="E229" s="84" t="s">
        <v>7</v>
      </c>
      <c r="F229" s="262">
        <f t="shared" si="43"/>
        <v>160</v>
      </c>
      <c r="G229" s="262">
        <f t="shared" si="43"/>
        <v>160</v>
      </c>
      <c r="H229" s="232">
        <f t="shared" si="43"/>
        <v>160</v>
      </c>
    </row>
    <row r="230" spans="1:8" ht="15.95" customHeight="1" x14ac:dyDescent="0.2">
      <c r="A230" s="290" t="s">
        <v>121</v>
      </c>
      <c r="B230" s="86">
        <v>10</v>
      </c>
      <c r="C230" s="87">
        <v>1</v>
      </c>
      <c r="D230" s="13" t="s">
        <v>169</v>
      </c>
      <c r="E230" s="88">
        <v>300</v>
      </c>
      <c r="F230" s="263">
        <f t="shared" si="43"/>
        <v>160</v>
      </c>
      <c r="G230" s="263">
        <f t="shared" si="43"/>
        <v>160</v>
      </c>
      <c r="H230" s="233">
        <f t="shared" si="43"/>
        <v>160</v>
      </c>
    </row>
    <row r="231" spans="1:8" ht="31.5" customHeight="1" x14ac:dyDescent="0.2">
      <c r="A231" s="295" t="s">
        <v>190</v>
      </c>
      <c r="B231" s="86">
        <v>10</v>
      </c>
      <c r="C231" s="87">
        <v>1</v>
      </c>
      <c r="D231" s="41" t="s">
        <v>169</v>
      </c>
      <c r="E231" s="88">
        <v>320</v>
      </c>
      <c r="F231" s="263">
        <v>160</v>
      </c>
      <c r="G231" s="263">
        <v>160</v>
      </c>
      <c r="H231" s="233">
        <v>160</v>
      </c>
    </row>
    <row r="232" spans="1:8" ht="15.95" hidden="1" customHeight="1" x14ac:dyDescent="0.2">
      <c r="A232" s="291" t="s">
        <v>122</v>
      </c>
      <c r="B232" s="98">
        <v>11</v>
      </c>
      <c r="C232" s="99" t="s">
        <v>7</v>
      </c>
      <c r="D232" s="100" t="s">
        <v>7</v>
      </c>
      <c r="E232" s="101" t="s">
        <v>7</v>
      </c>
      <c r="F232" s="265">
        <f>F233</f>
        <v>0</v>
      </c>
      <c r="G232" s="265">
        <f>G233</f>
        <v>0</v>
      </c>
      <c r="H232" s="235">
        <f>H233</f>
        <v>0</v>
      </c>
    </row>
    <row r="233" spans="1:8" ht="15.75" hidden="1" x14ac:dyDescent="0.2">
      <c r="A233" s="296" t="s">
        <v>127</v>
      </c>
      <c r="B233" s="70">
        <v>11</v>
      </c>
      <c r="C233" s="70">
        <v>5</v>
      </c>
      <c r="D233" s="105" t="s">
        <v>7</v>
      </c>
      <c r="E233" s="76" t="s">
        <v>7</v>
      </c>
      <c r="F233" s="260">
        <f>F234+F238</f>
        <v>0</v>
      </c>
      <c r="G233" s="260">
        <f>G234+G238</f>
        <v>0</v>
      </c>
      <c r="H233" s="230">
        <f>H234+H238</f>
        <v>0</v>
      </c>
    </row>
    <row r="234" spans="1:8" ht="31.5" hidden="1" x14ac:dyDescent="0.2">
      <c r="A234" s="199" t="s">
        <v>189</v>
      </c>
      <c r="B234" s="18">
        <v>11</v>
      </c>
      <c r="C234" s="18">
        <v>5</v>
      </c>
      <c r="D234" s="67" t="s">
        <v>123</v>
      </c>
      <c r="E234" s="20"/>
      <c r="F234" s="253">
        <f t="shared" ref="F234:H236" si="44">F235</f>
        <v>0</v>
      </c>
      <c r="G234" s="253">
        <f t="shared" si="44"/>
        <v>0</v>
      </c>
      <c r="H234" s="224">
        <f t="shared" si="44"/>
        <v>0</v>
      </c>
    </row>
    <row r="235" spans="1:8" ht="31.5" hidden="1" customHeight="1" x14ac:dyDescent="0.2">
      <c r="A235" s="287" t="s">
        <v>188</v>
      </c>
      <c r="B235" s="87">
        <v>11</v>
      </c>
      <c r="C235" s="87">
        <v>5</v>
      </c>
      <c r="D235" s="41" t="s">
        <v>124</v>
      </c>
      <c r="E235" s="88" t="s">
        <v>7</v>
      </c>
      <c r="F235" s="263">
        <f t="shared" si="44"/>
        <v>0</v>
      </c>
      <c r="G235" s="263">
        <f t="shared" si="44"/>
        <v>0</v>
      </c>
      <c r="H235" s="233">
        <f t="shared" si="44"/>
        <v>0</v>
      </c>
    </row>
    <row r="236" spans="1:8" ht="36" hidden="1" customHeight="1" x14ac:dyDescent="0.2">
      <c r="A236" s="43" t="s">
        <v>171</v>
      </c>
      <c r="B236" s="71">
        <v>11</v>
      </c>
      <c r="C236" s="72">
        <v>5</v>
      </c>
      <c r="D236" s="13" t="s">
        <v>124</v>
      </c>
      <c r="E236" s="14">
        <v>200</v>
      </c>
      <c r="F236" s="251">
        <f t="shared" si="44"/>
        <v>0</v>
      </c>
      <c r="G236" s="251">
        <f t="shared" si="44"/>
        <v>0</v>
      </c>
      <c r="H236" s="222">
        <f t="shared" si="44"/>
        <v>0</v>
      </c>
    </row>
    <row r="237" spans="1:8" ht="36" hidden="1" customHeight="1" x14ac:dyDescent="0.2">
      <c r="A237" s="280" t="s">
        <v>18</v>
      </c>
      <c r="B237" s="71">
        <v>11</v>
      </c>
      <c r="C237" s="72">
        <v>5</v>
      </c>
      <c r="D237" s="13" t="s">
        <v>124</v>
      </c>
      <c r="E237" s="26">
        <v>240</v>
      </c>
      <c r="F237" s="252"/>
      <c r="G237" s="252"/>
      <c r="H237" s="223"/>
    </row>
    <row r="238" spans="1:8" ht="20.25" hidden="1" customHeight="1" x14ac:dyDescent="0.2">
      <c r="A238" s="153" t="s">
        <v>9</v>
      </c>
      <c r="B238" s="18">
        <v>11</v>
      </c>
      <c r="C238" s="18">
        <v>5</v>
      </c>
      <c r="D238" s="67" t="s">
        <v>10</v>
      </c>
      <c r="E238" s="20"/>
      <c r="F238" s="253">
        <f t="shared" ref="F238:H240" si="45">F239</f>
        <v>0</v>
      </c>
      <c r="G238" s="253">
        <f t="shared" si="45"/>
        <v>0</v>
      </c>
      <c r="H238" s="224">
        <f t="shared" si="45"/>
        <v>0</v>
      </c>
    </row>
    <row r="239" spans="1:8" ht="22.5" hidden="1" customHeight="1" x14ac:dyDescent="0.2">
      <c r="A239" s="43" t="s">
        <v>125</v>
      </c>
      <c r="B239" s="87">
        <v>11</v>
      </c>
      <c r="C239" s="87">
        <v>5</v>
      </c>
      <c r="D239" s="41" t="s">
        <v>126</v>
      </c>
      <c r="E239" s="88" t="s">
        <v>7</v>
      </c>
      <c r="F239" s="263">
        <f t="shared" si="45"/>
        <v>0</v>
      </c>
      <c r="G239" s="263">
        <f t="shared" si="45"/>
        <v>0</v>
      </c>
      <c r="H239" s="233">
        <f t="shared" si="45"/>
        <v>0</v>
      </c>
    </row>
    <row r="240" spans="1:8" ht="32.1" hidden="1" customHeight="1" x14ac:dyDescent="0.2">
      <c r="A240" s="43" t="s">
        <v>171</v>
      </c>
      <c r="B240" s="71">
        <v>11</v>
      </c>
      <c r="C240" s="72">
        <v>5</v>
      </c>
      <c r="D240" s="41" t="s">
        <v>126</v>
      </c>
      <c r="E240" s="14">
        <v>200</v>
      </c>
      <c r="F240" s="251">
        <f t="shared" si="45"/>
        <v>0</v>
      </c>
      <c r="G240" s="251">
        <f t="shared" si="45"/>
        <v>0</v>
      </c>
      <c r="H240" s="222">
        <f t="shared" si="45"/>
        <v>0</v>
      </c>
    </row>
    <row r="241" spans="1:8" ht="32.1" hidden="1" customHeight="1" x14ac:dyDescent="0.2">
      <c r="A241" s="280" t="s">
        <v>18</v>
      </c>
      <c r="B241" s="71">
        <v>11</v>
      </c>
      <c r="C241" s="72">
        <v>5</v>
      </c>
      <c r="D241" s="41" t="s">
        <v>126</v>
      </c>
      <c r="E241" s="26">
        <v>240</v>
      </c>
      <c r="F241" s="252"/>
      <c r="G241" s="252"/>
      <c r="H241" s="223"/>
    </row>
    <row r="242" spans="1:8" ht="20.100000000000001" customHeight="1" x14ac:dyDescent="0.2">
      <c r="A242" s="153" t="s">
        <v>128</v>
      </c>
      <c r="B242" s="18">
        <v>99</v>
      </c>
      <c r="C242" s="18"/>
      <c r="D242" s="67" t="s">
        <v>7</v>
      </c>
      <c r="E242" s="20" t="s">
        <v>7</v>
      </c>
      <c r="F242" s="266">
        <f t="shared" ref="F242:H246" si="46">F243</f>
        <v>0</v>
      </c>
      <c r="G242" s="266">
        <f t="shared" si="46"/>
        <v>125.2</v>
      </c>
      <c r="H242" s="21">
        <f t="shared" si="46"/>
        <v>227.4</v>
      </c>
    </row>
    <row r="243" spans="1:8" ht="20.100000000000001" customHeight="1" x14ac:dyDescent="0.2">
      <c r="A243" s="273" t="s">
        <v>128</v>
      </c>
      <c r="B243" s="24">
        <v>99</v>
      </c>
      <c r="C243" s="24">
        <v>99</v>
      </c>
      <c r="D243" s="41"/>
      <c r="E243" s="26"/>
      <c r="F243" s="266">
        <f t="shared" si="46"/>
        <v>0</v>
      </c>
      <c r="G243" s="266">
        <f t="shared" si="46"/>
        <v>125.2</v>
      </c>
      <c r="H243" s="27">
        <f t="shared" si="46"/>
        <v>227.4</v>
      </c>
    </row>
    <row r="244" spans="1:8" ht="20.100000000000001" customHeight="1" x14ac:dyDescent="0.2">
      <c r="A244" s="273" t="s">
        <v>9</v>
      </c>
      <c r="B244" s="24">
        <v>99</v>
      </c>
      <c r="C244" s="24">
        <v>99</v>
      </c>
      <c r="D244" s="41" t="s">
        <v>10</v>
      </c>
      <c r="E244" s="26"/>
      <c r="F244" s="266">
        <f t="shared" si="46"/>
        <v>0</v>
      </c>
      <c r="G244" s="266">
        <f t="shared" si="46"/>
        <v>125.2</v>
      </c>
      <c r="H244" s="27">
        <f t="shared" si="46"/>
        <v>227.4</v>
      </c>
    </row>
    <row r="245" spans="1:8" ht="20.100000000000001" customHeight="1" x14ac:dyDescent="0.2">
      <c r="A245" s="273" t="s">
        <v>128</v>
      </c>
      <c r="B245" s="24">
        <v>99</v>
      </c>
      <c r="C245" s="24">
        <v>99</v>
      </c>
      <c r="D245" s="41" t="s">
        <v>129</v>
      </c>
      <c r="E245" s="26"/>
      <c r="F245" s="266">
        <f t="shared" si="46"/>
        <v>0</v>
      </c>
      <c r="G245" s="266">
        <f t="shared" si="46"/>
        <v>125.2</v>
      </c>
      <c r="H245" s="27">
        <f t="shared" si="46"/>
        <v>227.4</v>
      </c>
    </row>
    <row r="246" spans="1:8" ht="20.100000000000001" customHeight="1" x14ac:dyDescent="0.2">
      <c r="A246" s="273" t="s">
        <v>128</v>
      </c>
      <c r="B246" s="24">
        <v>99</v>
      </c>
      <c r="C246" s="24">
        <v>99</v>
      </c>
      <c r="D246" s="41" t="s">
        <v>129</v>
      </c>
      <c r="E246" s="26">
        <v>900</v>
      </c>
      <c r="F246" s="266">
        <f t="shared" si="46"/>
        <v>0</v>
      </c>
      <c r="G246" s="266">
        <f t="shared" si="46"/>
        <v>125.2</v>
      </c>
      <c r="H246" s="27">
        <f t="shared" si="46"/>
        <v>227.4</v>
      </c>
    </row>
    <row r="247" spans="1:8" ht="20.100000000000001" customHeight="1" x14ac:dyDescent="0.2">
      <c r="A247" s="273" t="s">
        <v>128</v>
      </c>
      <c r="B247" s="24">
        <v>99</v>
      </c>
      <c r="C247" s="24">
        <v>99</v>
      </c>
      <c r="D247" s="41" t="s">
        <v>129</v>
      </c>
      <c r="E247" s="26">
        <v>990</v>
      </c>
      <c r="F247" s="266">
        <v>0</v>
      </c>
      <c r="G247" s="266">
        <v>125.2</v>
      </c>
      <c r="H247" s="27">
        <v>227.4</v>
      </c>
    </row>
    <row r="248" spans="1:8" ht="15.75" x14ac:dyDescent="0.25">
      <c r="A248" s="106" t="s">
        <v>130</v>
      </c>
      <c r="B248" s="107"/>
      <c r="C248" s="107"/>
      <c r="D248" s="108"/>
      <c r="E248" s="109"/>
      <c r="F248" s="267">
        <f>F10+F61+F68+F84+F116+F167+F176+F226+F232+F242</f>
        <v>10710.7</v>
      </c>
      <c r="G248" s="267">
        <f>G10+G61+G68+G84+G116+G167+G176+G226+G232+G242</f>
        <v>5109.0999999999995</v>
      </c>
      <c r="H248" s="230">
        <f>H10+H61+H68+H84+H116+H167+H176+H226+H232+H242</f>
        <v>4650.8999999999996</v>
      </c>
    </row>
    <row r="249" spans="1:8" ht="15.75" x14ac:dyDescent="0.25">
      <c r="A249" s="110"/>
      <c r="B249" s="111"/>
      <c r="C249" s="111"/>
      <c r="D249" s="31"/>
      <c r="E249" s="112"/>
      <c r="F249" s="112"/>
      <c r="G249" s="112"/>
      <c r="H249" s="113"/>
    </row>
    <row r="250" spans="1:8" ht="5.25" customHeight="1" x14ac:dyDescent="0.25">
      <c r="A250" s="115"/>
      <c r="B250" s="116"/>
      <c r="C250" s="116"/>
      <c r="D250" s="117"/>
      <c r="E250" s="118"/>
      <c r="F250" s="118"/>
      <c r="G250" s="118"/>
      <c r="H250" s="119"/>
    </row>
    <row r="251" spans="1:8" ht="12.75" hidden="1" customHeight="1" x14ac:dyDescent="0.25">
      <c r="A251" s="110"/>
      <c r="B251" s="116"/>
      <c r="C251" s="116"/>
      <c r="D251" s="120"/>
      <c r="E251" s="118"/>
      <c r="F251" s="118"/>
      <c r="G251" s="118"/>
      <c r="H251" s="119"/>
    </row>
    <row r="252" spans="1:8" ht="12.75" hidden="1" customHeight="1" x14ac:dyDescent="0.25">
      <c r="A252" s="110"/>
      <c r="B252" s="121"/>
      <c r="C252" s="121"/>
      <c r="D252" s="120"/>
      <c r="E252" s="118"/>
      <c r="F252" s="118"/>
      <c r="G252" s="118"/>
      <c r="H252" s="119"/>
    </row>
    <row r="253" spans="1:8" ht="12.75" hidden="1" customHeight="1" x14ac:dyDescent="0.2">
      <c r="A253" s="110"/>
      <c r="B253" s="122"/>
      <c r="C253" s="122"/>
      <c r="D253" s="119"/>
      <c r="E253" s="122"/>
      <c r="F253" s="122"/>
      <c r="G253" s="122"/>
      <c r="H253" s="122"/>
    </row>
    <row r="254" spans="1:8" ht="14.25" hidden="1" customHeight="1" x14ac:dyDescent="0.2">
      <c r="A254" s="110"/>
      <c r="B254" s="121"/>
      <c r="C254" s="121"/>
      <c r="D254" s="122"/>
      <c r="E254" s="118"/>
      <c r="F254" s="118"/>
      <c r="G254" s="118"/>
      <c r="H254" s="119"/>
    </row>
    <row r="255" spans="1:8" ht="15.75" hidden="1" x14ac:dyDescent="0.25">
      <c r="A255" s="111"/>
      <c r="B255" s="123"/>
      <c r="C255" s="123"/>
      <c r="D255" s="119"/>
      <c r="E255" s="123"/>
      <c r="F255" s="123"/>
      <c r="G255" s="123"/>
      <c r="H255" s="123"/>
    </row>
    <row r="256" spans="1:8" ht="15.75" x14ac:dyDescent="0.25">
      <c r="A256" s="124"/>
    </row>
    <row r="257" spans="1:1" ht="15.75" x14ac:dyDescent="0.25">
      <c r="A257" s="124"/>
    </row>
    <row r="258" spans="1:1" ht="15" x14ac:dyDescent="0.2">
      <c r="A258" s="125"/>
    </row>
    <row r="259" spans="1:1" ht="15" x14ac:dyDescent="0.2">
      <c r="A259" s="126"/>
    </row>
    <row r="260" spans="1:1" ht="15" x14ac:dyDescent="0.2">
      <c r="A260" s="125"/>
    </row>
  </sheetData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17 H86 H233 F17:G17 H51 F51:G51 H63 F63:G63 F86:G86 F233:G233" formula="1"/>
    <ignoredError sqref="H176:H17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7"/>
  <sheetViews>
    <sheetView showGridLines="0" view="pageBreakPreview" topLeftCell="A177" zoomScale="90" zoomScaleNormal="100" zoomScaleSheetLayoutView="90" workbookViewId="0">
      <selection activeCell="F195" sqref="F195"/>
    </sheetView>
  </sheetViews>
  <sheetFormatPr defaultColWidth="9.140625" defaultRowHeight="12.75" x14ac:dyDescent="0.2"/>
  <cols>
    <col min="1" max="1" width="62.5703125" style="2" customWidth="1"/>
    <col min="2" max="2" width="16" style="156" customWidth="1"/>
    <col min="3" max="3" width="6.42578125" style="2" customWidth="1"/>
    <col min="4" max="4" width="4.570312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27"/>
      <c r="B1" s="158"/>
      <c r="C1" s="127"/>
      <c r="D1" s="127"/>
      <c r="E1" s="345" t="s">
        <v>134</v>
      </c>
      <c r="F1" s="345"/>
      <c r="G1" s="345"/>
      <c r="H1" s="345"/>
    </row>
    <row r="2" spans="1:9" ht="39.75" customHeight="1" x14ac:dyDescent="0.25">
      <c r="A2" s="127"/>
      <c r="B2" s="158"/>
      <c r="C2" s="236"/>
      <c r="D2" s="237"/>
      <c r="E2" s="237"/>
      <c r="F2" s="349" t="s">
        <v>265</v>
      </c>
      <c r="G2" s="350"/>
      <c r="H2" s="350"/>
    </row>
    <row r="3" spans="1:9" x14ac:dyDescent="0.2">
      <c r="A3" s="127"/>
      <c r="B3" s="158"/>
      <c r="C3" s="127"/>
      <c r="D3" s="346" t="s">
        <v>275</v>
      </c>
      <c r="E3" s="347"/>
      <c r="F3" s="347"/>
      <c r="G3" s="347"/>
      <c r="H3" s="347"/>
    </row>
    <row r="4" spans="1:9" x14ac:dyDescent="0.2">
      <c r="A4" s="127"/>
      <c r="B4" s="158"/>
      <c r="C4" s="127"/>
      <c r="D4" s="127"/>
      <c r="E4" s="127"/>
      <c r="F4" s="127"/>
      <c r="G4" s="127"/>
      <c r="H4" s="127"/>
    </row>
    <row r="5" spans="1:9" ht="50.25" customHeight="1" x14ac:dyDescent="0.2">
      <c r="A5" s="348" t="s">
        <v>217</v>
      </c>
      <c r="B5" s="355"/>
      <c r="C5" s="355"/>
      <c r="D5" s="355"/>
      <c r="E5" s="355"/>
      <c r="F5" s="355"/>
      <c r="G5" s="355"/>
      <c r="H5" s="355"/>
    </row>
    <row r="6" spans="1:9" ht="21.75" customHeight="1" x14ac:dyDescent="0.2">
      <c r="A6" s="157"/>
      <c r="B6" s="128"/>
      <c r="C6" s="157"/>
      <c r="D6" s="157"/>
      <c r="E6" s="157"/>
      <c r="F6" s="157"/>
      <c r="G6" s="157"/>
      <c r="H6" s="269" t="s">
        <v>135</v>
      </c>
    </row>
    <row r="7" spans="1:9" ht="21.75" customHeight="1" x14ac:dyDescent="0.2">
      <c r="A7" s="359" t="s">
        <v>0</v>
      </c>
      <c r="B7" s="359" t="s">
        <v>3</v>
      </c>
      <c r="C7" s="359" t="s">
        <v>4</v>
      </c>
      <c r="D7" s="359" t="s">
        <v>1</v>
      </c>
      <c r="E7" s="359" t="s">
        <v>2</v>
      </c>
      <c r="F7" s="356" t="s">
        <v>5</v>
      </c>
      <c r="G7" s="357"/>
      <c r="H7" s="358"/>
    </row>
    <row r="8" spans="1:9" ht="21.75" customHeight="1" x14ac:dyDescent="0.2">
      <c r="A8" s="360"/>
      <c r="B8" s="361"/>
      <c r="C8" s="361"/>
      <c r="D8" s="361"/>
      <c r="E8" s="361"/>
      <c r="F8" s="268" t="s">
        <v>205</v>
      </c>
      <c r="G8" s="268" t="s">
        <v>193</v>
      </c>
      <c r="H8" s="268" t="s">
        <v>200</v>
      </c>
    </row>
    <row r="9" spans="1:9" s="135" customFormat="1" ht="63.95" hidden="1" customHeight="1" x14ac:dyDescent="0.2">
      <c r="A9" s="272" t="s">
        <v>194</v>
      </c>
      <c r="B9" s="6" t="s">
        <v>47</v>
      </c>
      <c r="C9" s="144" t="s">
        <v>7</v>
      </c>
      <c r="D9" s="145"/>
      <c r="E9" s="146"/>
      <c r="F9" s="297">
        <f>F10+F13</f>
        <v>0</v>
      </c>
      <c r="G9" s="297">
        <f>G10+G13</f>
        <v>0</v>
      </c>
      <c r="H9" s="147">
        <f>H10+H13</f>
        <v>0</v>
      </c>
      <c r="I9" s="134"/>
    </row>
    <row r="10" spans="1:9" s="135" customFormat="1" ht="48" hidden="1" customHeight="1" x14ac:dyDescent="0.2">
      <c r="A10" s="153" t="s">
        <v>48</v>
      </c>
      <c r="B10" s="6" t="s">
        <v>49</v>
      </c>
      <c r="C10" s="144" t="s">
        <v>7</v>
      </c>
      <c r="D10" s="145"/>
      <c r="E10" s="146"/>
      <c r="F10" s="297">
        <f t="shared" ref="F10:H11" si="0">F11</f>
        <v>0</v>
      </c>
      <c r="G10" s="297">
        <f t="shared" si="0"/>
        <v>0</v>
      </c>
      <c r="H10" s="147">
        <f t="shared" si="0"/>
        <v>0</v>
      </c>
      <c r="I10" s="134"/>
    </row>
    <row r="11" spans="1:9" s="135" customFormat="1" ht="32.1" hidden="1" customHeight="1" x14ac:dyDescent="0.2">
      <c r="A11" s="273" t="s">
        <v>171</v>
      </c>
      <c r="B11" s="13" t="s">
        <v>49</v>
      </c>
      <c r="C11" s="130">
        <v>200</v>
      </c>
      <c r="D11" s="131"/>
      <c r="E11" s="132"/>
      <c r="F11" s="298">
        <f t="shared" si="0"/>
        <v>0</v>
      </c>
      <c r="G11" s="298">
        <f t="shared" si="0"/>
        <v>0</v>
      </c>
      <c r="H11" s="133">
        <f t="shared" si="0"/>
        <v>0</v>
      </c>
      <c r="I11" s="134"/>
    </row>
    <row r="12" spans="1:9" s="135" customFormat="1" ht="32.1" hidden="1" customHeight="1" x14ac:dyDescent="0.2">
      <c r="A12" s="273" t="s">
        <v>18</v>
      </c>
      <c r="B12" s="25" t="s">
        <v>49</v>
      </c>
      <c r="C12" s="136">
        <v>240</v>
      </c>
      <c r="D12" s="137">
        <v>3</v>
      </c>
      <c r="E12" s="138">
        <v>9</v>
      </c>
      <c r="F12" s="299"/>
      <c r="G12" s="299"/>
      <c r="H12" s="139"/>
      <c r="I12" s="134"/>
    </row>
    <row r="13" spans="1:9" s="149" customFormat="1" ht="48" hidden="1" customHeight="1" x14ac:dyDescent="0.2">
      <c r="A13" s="153" t="s">
        <v>50</v>
      </c>
      <c r="B13" s="6" t="s">
        <v>51</v>
      </c>
      <c r="C13" s="144"/>
      <c r="D13" s="145"/>
      <c r="E13" s="146"/>
      <c r="F13" s="297">
        <f t="shared" ref="F13:H14" si="1">F14</f>
        <v>0</v>
      </c>
      <c r="G13" s="297">
        <f t="shared" si="1"/>
        <v>0</v>
      </c>
      <c r="H13" s="147">
        <f t="shared" si="1"/>
        <v>0</v>
      </c>
      <c r="I13" s="148"/>
    </row>
    <row r="14" spans="1:9" s="135" customFormat="1" ht="32.1" hidden="1" customHeight="1" x14ac:dyDescent="0.2">
      <c r="A14" s="273" t="s">
        <v>171</v>
      </c>
      <c r="B14" s="25" t="s">
        <v>51</v>
      </c>
      <c r="C14" s="136">
        <v>200</v>
      </c>
      <c r="D14" s="137"/>
      <c r="E14" s="138"/>
      <c r="F14" s="299">
        <f t="shared" si="1"/>
        <v>0</v>
      </c>
      <c r="G14" s="299">
        <f t="shared" si="1"/>
        <v>0</v>
      </c>
      <c r="H14" s="139">
        <f t="shared" si="1"/>
        <v>0</v>
      </c>
      <c r="I14" s="134"/>
    </row>
    <row r="15" spans="1:9" s="135" customFormat="1" ht="32.1" hidden="1" customHeight="1" x14ac:dyDescent="0.2">
      <c r="A15" s="273" t="s">
        <v>18</v>
      </c>
      <c r="B15" s="31" t="s">
        <v>51</v>
      </c>
      <c r="C15" s="140">
        <v>240</v>
      </c>
      <c r="D15" s="141">
        <v>3</v>
      </c>
      <c r="E15" s="142">
        <v>9</v>
      </c>
      <c r="F15" s="300"/>
      <c r="G15" s="300"/>
      <c r="H15" s="143"/>
      <c r="I15" s="134"/>
    </row>
    <row r="16" spans="1:9" s="151" customFormat="1" ht="32.1" hidden="1" customHeight="1" x14ac:dyDescent="0.2">
      <c r="A16" s="199" t="s">
        <v>183</v>
      </c>
      <c r="B16" s="19" t="s">
        <v>80</v>
      </c>
      <c r="C16" s="20"/>
      <c r="D16" s="17"/>
      <c r="E16" s="18"/>
      <c r="F16" s="301">
        <f t="shared" ref="F16:H18" si="2">F17</f>
        <v>0</v>
      </c>
      <c r="G16" s="301">
        <f t="shared" si="2"/>
        <v>0</v>
      </c>
      <c r="H16" s="21">
        <f t="shared" si="2"/>
        <v>0</v>
      </c>
      <c r="I16" s="150"/>
    </row>
    <row r="17" spans="1:9" s="151" customFormat="1" ht="48" hidden="1" customHeight="1" x14ac:dyDescent="0.2">
      <c r="A17" s="199" t="s">
        <v>192</v>
      </c>
      <c r="B17" s="6" t="s">
        <v>81</v>
      </c>
      <c r="C17" s="7"/>
      <c r="D17" s="4"/>
      <c r="E17" s="5"/>
      <c r="F17" s="302">
        <f t="shared" si="2"/>
        <v>0</v>
      </c>
      <c r="G17" s="302">
        <f t="shared" si="2"/>
        <v>0</v>
      </c>
      <c r="H17" s="8">
        <f t="shared" si="2"/>
        <v>0</v>
      </c>
      <c r="I17" s="150"/>
    </row>
    <row r="18" spans="1:9" ht="32.1" hidden="1" customHeight="1" x14ac:dyDescent="0.2">
      <c r="A18" s="273" t="s">
        <v>171</v>
      </c>
      <c r="B18" s="13" t="s">
        <v>81</v>
      </c>
      <c r="C18" s="14">
        <v>200</v>
      </c>
      <c r="D18" s="11"/>
      <c r="E18" s="12"/>
      <c r="F18" s="303">
        <f t="shared" si="2"/>
        <v>0</v>
      </c>
      <c r="G18" s="303">
        <f t="shared" si="2"/>
        <v>0</v>
      </c>
      <c r="H18" s="15">
        <f t="shared" si="2"/>
        <v>0</v>
      </c>
      <c r="I18" s="9"/>
    </row>
    <row r="19" spans="1:9" ht="32.1" hidden="1" customHeight="1" x14ac:dyDescent="0.2">
      <c r="A19" s="273" t="s">
        <v>18</v>
      </c>
      <c r="B19" s="13" t="s">
        <v>81</v>
      </c>
      <c r="C19" s="14">
        <v>240</v>
      </c>
      <c r="D19" s="11">
        <v>5</v>
      </c>
      <c r="E19" s="12">
        <v>2</v>
      </c>
      <c r="F19" s="303"/>
      <c r="G19" s="303"/>
      <c r="H19" s="15"/>
      <c r="I19" s="9"/>
    </row>
    <row r="20" spans="1:9" s="151" customFormat="1" ht="30" customHeight="1" x14ac:dyDescent="0.2">
      <c r="A20" s="337" t="s">
        <v>253</v>
      </c>
      <c r="B20" s="19" t="s">
        <v>63</v>
      </c>
      <c r="C20" s="20"/>
      <c r="D20" s="17"/>
      <c r="E20" s="18"/>
      <c r="F20" s="301">
        <f>F21+F25</f>
        <v>630.69999999999993</v>
      </c>
      <c r="G20" s="301">
        <f t="shared" ref="G20:H20" si="3">G21+G25</f>
        <v>654.4</v>
      </c>
      <c r="H20" s="301">
        <f t="shared" si="3"/>
        <v>694.6</v>
      </c>
      <c r="I20" s="150"/>
    </row>
    <row r="21" spans="1:9" s="151" customFormat="1" ht="51.75" customHeight="1" x14ac:dyDescent="0.2">
      <c r="A21" s="337" t="s">
        <v>250</v>
      </c>
      <c r="B21" s="19" t="s">
        <v>241</v>
      </c>
      <c r="C21" s="20"/>
      <c r="D21" s="17"/>
      <c r="E21" s="18"/>
      <c r="F21" s="301">
        <f>F22</f>
        <v>630.69999999999993</v>
      </c>
      <c r="G21" s="301">
        <f t="shared" ref="G21:H21" si="4">G22</f>
        <v>654.4</v>
      </c>
      <c r="H21" s="301">
        <f t="shared" si="4"/>
        <v>694.6</v>
      </c>
      <c r="I21" s="150"/>
    </row>
    <row r="22" spans="1:9" s="151" customFormat="1" ht="51" customHeight="1" x14ac:dyDescent="0.2">
      <c r="A22" s="337" t="s">
        <v>251</v>
      </c>
      <c r="B22" s="6" t="s">
        <v>242</v>
      </c>
      <c r="C22" s="20"/>
      <c r="D22" s="4"/>
      <c r="E22" s="5"/>
      <c r="F22" s="302">
        <f>F23</f>
        <v>630.69999999999993</v>
      </c>
      <c r="G22" s="302">
        <f t="shared" ref="G22:H26" si="5">G23</f>
        <v>654.4</v>
      </c>
      <c r="H22" s="302">
        <f t="shared" si="5"/>
        <v>694.6</v>
      </c>
      <c r="I22" s="150"/>
    </row>
    <row r="23" spans="1:9" s="151" customFormat="1" ht="39.75" customHeight="1" x14ac:dyDescent="0.2">
      <c r="A23" s="273" t="s">
        <v>171</v>
      </c>
      <c r="B23" s="13" t="s">
        <v>242</v>
      </c>
      <c r="C23" s="14">
        <v>200</v>
      </c>
      <c r="D23" s="11"/>
      <c r="E23" s="12"/>
      <c r="F23" s="303">
        <f>F24</f>
        <v>630.69999999999993</v>
      </c>
      <c r="G23" s="303">
        <f t="shared" si="5"/>
        <v>654.4</v>
      </c>
      <c r="H23" s="303">
        <f t="shared" si="5"/>
        <v>694.6</v>
      </c>
      <c r="I23" s="150"/>
    </row>
    <row r="24" spans="1:9" s="151" customFormat="1" ht="35.25" customHeight="1" x14ac:dyDescent="0.2">
      <c r="A24" s="273" t="s">
        <v>18</v>
      </c>
      <c r="B24" s="13" t="s">
        <v>242</v>
      </c>
      <c r="C24" s="14">
        <v>240</v>
      </c>
      <c r="D24" s="11">
        <v>4</v>
      </c>
      <c r="E24" s="12">
        <v>9</v>
      </c>
      <c r="F24" s="303">
        <f>'Приложение 5'!F98</f>
        <v>630.69999999999993</v>
      </c>
      <c r="G24" s="303">
        <f>'Приложение 5'!G98</f>
        <v>654.4</v>
      </c>
      <c r="H24" s="303">
        <f>'Приложение 5'!H98</f>
        <v>694.6</v>
      </c>
      <c r="I24" s="150"/>
    </row>
    <row r="25" spans="1:9" s="151" customFormat="1" ht="57.75" hidden="1" customHeight="1" x14ac:dyDescent="0.2">
      <c r="A25" s="337" t="s">
        <v>252</v>
      </c>
      <c r="B25" s="6" t="s">
        <v>243</v>
      </c>
      <c r="C25" s="7"/>
      <c r="D25" s="4"/>
      <c r="E25" s="5"/>
      <c r="F25" s="302">
        <f>F26</f>
        <v>0</v>
      </c>
      <c r="G25" s="302">
        <f t="shared" si="5"/>
        <v>0</v>
      </c>
      <c r="H25" s="302">
        <f t="shared" si="5"/>
        <v>0</v>
      </c>
      <c r="I25" s="150"/>
    </row>
    <row r="26" spans="1:9" ht="32.1" hidden="1" customHeight="1" x14ac:dyDescent="0.2">
      <c r="A26" s="337" t="s">
        <v>249</v>
      </c>
      <c r="B26" s="152" t="s">
        <v>244</v>
      </c>
      <c r="C26" s="7"/>
      <c r="D26" s="4"/>
      <c r="E26" s="5"/>
      <c r="F26" s="303">
        <f>F27</f>
        <v>0</v>
      </c>
      <c r="G26" s="303">
        <f t="shared" si="5"/>
        <v>0</v>
      </c>
      <c r="H26" s="303">
        <f t="shared" si="5"/>
        <v>0</v>
      </c>
      <c r="I26" s="9"/>
    </row>
    <row r="27" spans="1:9" ht="32.1" hidden="1" customHeight="1" x14ac:dyDescent="0.2">
      <c r="A27" s="273" t="s">
        <v>171</v>
      </c>
      <c r="B27" s="31" t="s">
        <v>244</v>
      </c>
      <c r="C27" s="26">
        <v>200</v>
      </c>
      <c r="D27" s="23"/>
      <c r="E27" s="24"/>
      <c r="F27" s="303">
        <f>F28</f>
        <v>0</v>
      </c>
      <c r="G27" s="303">
        <f>G28</f>
        <v>0</v>
      </c>
      <c r="H27" s="303">
        <f>H28</f>
        <v>0</v>
      </c>
      <c r="I27" s="9"/>
    </row>
    <row r="28" spans="1:9" s="151" customFormat="1" ht="59.25" hidden="1" customHeight="1" x14ac:dyDescent="0.2">
      <c r="A28" s="273" t="s">
        <v>18</v>
      </c>
      <c r="B28" s="129" t="s">
        <v>244</v>
      </c>
      <c r="C28" s="26">
        <v>240</v>
      </c>
      <c r="D28" s="23">
        <v>4</v>
      </c>
      <c r="E28" s="24">
        <v>9</v>
      </c>
      <c r="F28" s="303">
        <f>'Приложение 5'!F102</f>
        <v>0</v>
      </c>
      <c r="G28" s="303">
        <f>'Приложение 5'!G102</f>
        <v>0</v>
      </c>
      <c r="H28" s="303">
        <f>'Приложение 5'!H102</f>
        <v>0</v>
      </c>
      <c r="I28" s="150"/>
    </row>
    <row r="29" spans="1:9" s="151" customFormat="1" ht="32.1" customHeight="1" x14ac:dyDescent="0.2">
      <c r="A29" s="337" t="s">
        <v>261</v>
      </c>
      <c r="B29" s="6" t="s">
        <v>83</v>
      </c>
      <c r="C29" s="20" t="s">
        <v>7</v>
      </c>
      <c r="D29" s="17"/>
      <c r="E29" s="18"/>
      <c r="F29" s="301">
        <f>F30+F34+F38+F42</f>
        <v>255</v>
      </c>
      <c r="G29" s="301">
        <f>G30+G34+G38+G42</f>
        <v>0</v>
      </c>
      <c r="H29" s="21">
        <f>H30+H34+H38+H42</f>
        <v>0</v>
      </c>
      <c r="I29" s="150"/>
    </row>
    <row r="30" spans="1:9" s="151" customFormat="1" ht="48" customHeight="1" x14ac:dyDescent="0.2">
      <c r="A30" s="337" t="s">
        <v>262</v>
      </c>
      <c r="B30" s="6" t="s">
        <v>84</v>
      </c>
      <c r="C30" s="38"/>
      <c r="D30" s="4"/>
      <c r="E30" s="5"/>
      <c r="F30" s="302">
        <f t="shared" ref="F30:H32" si="6">F31</f>
        <v>246</v>
      </c>
      <c r="G30" s="302">
        <f t="shared" si="6"/>
        <v>0</v>
      </c>
      <c r="H30" s="21">
        <f t="shared" si="6"/>
        <v>0</v>
      </c>
      <c r="I30" s="150"/>
    </row>
    <row r="31" spans="1:9" s="151" customFormat="1" ht="48" customHeight="1" x14ac:dyDescent="0.2">
      <c r="A31" s="337" t="s">
        <v>263</v>
      </c>
      <c r="B31" s="6" t="s">
        <v>85</v>
      </c>
      <c r="C31" s="20"/>
      <c r="D31" s="17"/>
      <c r="E31" s="18"/>
      <c r="F31" s="301">
        <f t="shared" si="6"/>
        <v>246</v>
      </c>
      <c r="G31" s="301">
        <f t="shared" si="6"/>
        <v>0</v>
      </c>
      <c r="H31" s="21">
        <f t="shared" si="6"/>
        <v>0</v>
      </c>
      <c r="I31" s="150"/>
    </row>
    <row r="32" spans="1:9" ht="32.1" customHeight="1" x14ac:dyDescent="0.2">
      <c r="A32" s="273" t="s">
        <v>171</v>
      </c>
      <c r="B32" s="13" t="s">
        <v>85</v>
      </c>
      <c r="C32" s="14">
        <v>200</v>
      </c>
      <c r="D32" s="11"/>
      <c r="E32" s="12"/>
      <c r="F32" s="303">
        <f t="shared" si="6"/>
        <v>246</v>
      </c>
      <c r="G32" s="303">
        <f t="shared" si="6"/>
        <v>0</v>
      </c>
      <c r="H32" s="15">
        <f t="shared" si="6"/>
        <v>0</v>
      </c>
      <c r="I32" s="9"/>
    </row>
    <row r="33" spans="1:9" ht="32.1" customHeight="1" x14ac:dyDescent="0.2">
      <c r="A33" s="273" t="s">
        <v>18</v>
      </c>
      <c r="B33" s="13" t="s">
        <v>85</v>
      </c>
      <c r="C33" s="14">
        <v>240</v>
      </c>
      <c r="D33" s="23">
        <v>5</v>
      </c>
      <c r="E33" s="24">
        <v>3</v>
      </c>
      <c r="F33" s="303">
        <f>'Приложение 5'!F141</f>
        <v>246</v>
      </c>
      <c r="G33" s="303">
        <f>'Приложение 5'!G141</f>
        <v>0</v>
      </c>
      <c r="H33" s="303">
        <f>'Приложение 5'!H141</f>
        <v>0</v>
      </c>
      <c r="I33" s="9"/>
    </row>
    <row r="34" spans="1:9" s="151" customFormat="1" ht="37.5" hidden="1" customHeight="1" x14ac:dyDescent="0.2">
      <c r="A34" s="199" t="s">
        <v>264</v>
      </c>
      <c r="B34" s="6" t="s">
        <v>86</v>
      </c>
      <c r="C34" s="20"/>
      <c r="D34" s="4"/>
      <c r="E34" s="5"/>
      <c r="F34" s="302">
        <f t="shared" ref="F34:H36" si="7">F35</f>
        <v>0</v>
      </c>
      <c r="G34" s="302">
        <f t="shared" si="7"/>
        <v>0</v>
      </c>
      <c r="H34" s="21">
        <f t="shared" si="7"/>
        <v>0</v>
      </c>
      <c r="I34" s="150"/>
    </row>
    <row r="35" spans="1:9" s="151" customFormat="1" ht="48" hidden="1" customHeight="1" x14ac:dyDescent="0.2">
      <c r="A35" s="337" t="s">
        <v>235</v>
      </c>
      <c r="B35" s="6" t="s">
        <v>87</v>
      </c>
      <c r="C35" s="38"/>
      <c r="D35" s="4"/>
      <c r="E35" s="5"/>
      <c r="F35" s="302">
        <f t="shared" si="7"/>
        <v>0</v>
      </c>
      <c r="G35" s="302">
        <f t="shared" si="7"/>
        <v>0</v>
      </c>
      <c r="H35" s="21">
        <f t="shared" si="7"/>
        <v>0</v>
      </c>
      <c r="I35" s="150"/>
    </row>
    <row r="36" spans="1:9" ht="32.1" hidden="1" customHeight="1" x14ac:dyDescent="0.2">
      <c r="A36" s="273" t="s">
        <v>171</v>
      </c>
      <c r="B36" s="13" t="s">
        <v>87</v>
      </c>
      <c r="C36" s="26">
        <v>200</v>
      </c>
      <c r="D36" s="11"/>
      <c r="E36" s="12"/>
      <c r="F36" s="303">
        <f t="shared" si="7"/>
        <v>0</v>
      </c>
      <c r="G36" s="303">
        <f t="shared" si="7"/>
        <v>0</v>
      </c>
      <c r="H36" s="27">
        <f t="shared" si="7"/>
        <v>0</v>
      </c>
      <c r="I36" s="9"/>
    </row>
    <row r="37" spans="1:9" ht="32.1" hidden="1" customHeight="1" x14ac:dyDescent="0.2">
      <c r="A37" s="273" t="s">
        <v>18</v>
      </c>
      <c r="B37" s="13" t="s">
        <v>87</v>
      </c>
      <c r="C37" s="14">
        <v>240</v>
      </c>
      <c r="D37" s="11">
        <v>5</v>
      </c>
      <c r="E37" s="12">
        <v>3</v>
      </c>
      <c r="F37" s="303"/>
      <c r="G37" s="303"/>
      <c r="H37" s="27"/>
      <c r="I37" s="9"/>
    </row>
    <row r="38" spans="1:9" s="151" customFormat="1" ht="48" customHeight="1" x14ac:dyDescent="0.2">
      <c r="A38" s="337" t="s">
        <v>231</v>
      </c>
      <c r="B38" s="6" t="s">
        <v>88</v>
      </c>
      <c r="C38" s="20"/>
      <c r="D38" s="4"/>
      <c r="E38" s="5"/>
      <c r="F38" s="302">
        <f t="shared" ref="F38:H40" si="8">F39</f>
        <v>9</v>
      </c>
      <c r="G38" s="302">
        <f t="shared" si="8"/>
        <v>0</v>
      </c>
      <c r="H38" s="21">
        <f t="shared" si="8"/>
        <v>0</v>
      </c>
      <c r="I38" s="150"/>
    </row>
    <row r="39" spans="1:9" s="151" customFormat="1" ht="63.95" customHeight="1" x14ac:dyDescent="0.2">
      <c r="A39" s="337" t="s">
        <v>232</v>
      </c>
      <c r="B39" s="6" t="s">
        <v>89</v>
      </c>
      <c r="C39" s="20"/>
      <c r="D39" s="4"/>
      <c r="E39" s="5"/>
      <c r="F39" s="302">
        <f t="shared" si="8"/>
        <v>9</v>
      </c>
      <c r="G39" s="302">
        <f t="shared" si="8"/>
        <v>0</v>
      </c>
      <c r="H39" s="21">
        <f t="shared" si="8"/>
        <v>0</v>
      </c>
      <c r="I39" s="150"/>
    </row>
    <row r="40" spans="1:9" ht="32.1" customHeight="1" x14ac:dyDescent="0.2">
      <c r="A40" s="273" t="s">
        <v>171</v>
      </c>
      <c r="B40" s="13" t="s">
        <v>89</v>
      </c>
      <c r="C40" s="32">
        <v>200</v>
      </c>
      <c r="D40" s="11"/>
      <c r="E40" s="12"/>
      <c r="F40" s="303">
        <f t="shared" si="8"/>
        <v>9</v>
      </c>
      <c r="G40" s="303">
        <f t="shared" si="8"/>
        <v>0</v>
      </c>
      <c r="H40" s="27">
        <f t="shared" si="8"/>
        <v>0</v>
      </c>
      <c r="I40" s="9"/>
    </row>
    <row r="41" spans="1:9" ht="32.1" customHeight="1" x14ac:dyDescent="0.2">
      <c r="A41" s="273" t="s">
        <v>18</v>
      </c>
      <c r="B41" s="13" t="s">
        <v>89</v>
      </c>
      <c r="C41" s="26">
        <v>240</v>
      </c>
      <c r="D41" s="11">
        <v>5</v>
      </c>
      <c r="E41" s="12">
        <v>3</v>
      </c>
      <c r="F41" s="303">
        <f>'Приложение 5'!F149</f>
        <v>9</v>
      </c>
      <c r="G41" s="303">
        <f>'Приложение 5'!G149</f>
        <v>0</v>
      </c>
      <c r="H41" s="303">
        <f>'Приложение 5'!H149</f>
        <v>0</v>
      </c>
      <c r="I41" s="9"/>
    </row>
    <row r="42" spans="1:9" s="151" customFormat="1" ht="49.5" hidden="1" customHeight="1" x14ac:dyDescent="0.2">
      <c r="A42" s="199" t="s">
        <v>233</v>
      </c>
      <c r="B42" s="6" t="s">
        <v>90</v>
      </c>
      <c r="C42" s="20"/>
      <c r="D42" s="4"/>
      <c r="E42" s="5"/>
      <c r="F42" s="302">
        <f t="shared" ref="F42:H44" si="9">F43</f>
        <v>0</v>
      </c>
      <c r="G42" s="302">
        <f t="shared" si="9"/>
        <v>0</v>
      </c>
      <c r="H42" s="21">
        <f t="shared" si="9"/>
        <v>0</v>
      </c>
      <c r="I42" s="150"/>
    </row>
    <row r="43" spans="1:9" s="151" customFormat="1" ht="63.95" hidden="1" customHeight="1" x14ac:dyDescent="0.2">
      <c r="A43" s="199" t="s">
        <v>234</v>
      </c>
      <c r="B43" s="6" t="s">
        <v>91</v>
      </c>
      <c r="C43" s="20"/>
      <c r="D43" s="4"/>
      <c r="E43" s="5"/>
      <c r="F43" s="302">
        <f t="shared" si="9"/>
        <v>0</v>
      </c>
      <c r="G43" s="302">
        <f t="shared" si="9"/>
        <v>0</v>
      </c>
      <c r="H43" s="21">
        <f t="shared" si="9"/>
        <v>0</v>
      </c>
      <c r="I43" s="150"/>
    </row>
    <row r="44" spans="1:9" ht="32.1" hidden="1" customHeight="1" x14ac:dyDescent="0.2">
      <c r="A44" s="273" t="s">
        <v>171</v>
      </c>
      <c r="B44" s="13" t="s">
        <v>91</v>
      </c>
      <c r="C44" s="26">
        <v>200</v>
      </c>
      <c r="D44" s="11"/>
      <c r="E44" s="12"/>
      <c r="F44" s="303">
        <f t="shared" si="9"/>
        <v>0</v>
      </c>
      <c r="G44" s="303">
        <f t="shared" si="9"/>
        <v>0</v>
      </c>
      <c r="H44" s="27">
        <f t="shared" si="9"/>
        <v>0</v>
      </c>
      <c r="I44" s="9"/>
    </row>
    <row r="45" spans="1:9" ht="32.1" hidden="1" customHeight="1" x14ac:dyDescent="0.2">
      <c r="A45" s="273" t="s">
        <v>18</v>
      </c>
      <c r="B45" s="13" t="s">
        <v>91</v>
      </c>
      <c r="C45" s="26">
        <v>240</v>
      </c>
      <c r="D45" s="11">
        <v>5</v>
      </c>
      <c r="E45" s="12">
        <v>3</v>
      </c>
      <c r="F45" s="303">
        <f>'Приложение 5'!F153</f>
        <v>0</v>
      </c>
      <c r="G45" s="303">
        <f>'Приложение 5'!G153</f>
        <v>0</v>
      </c>
      <c r="H45" s="303">
        <f>'Приложение 5'!H153</f>
        <v>0</v>
      </c>
      <c r="I45" s="9"/>
    </row>
    <row r="46" spans="1:9" s="151" customFormat="1" ht="32.1" customHeight="1" x14ac:dyDescent="0.2">
      <c r="A46" s="337" t="s">
        <v>240</v>
      </c>
      <c r="B46" s="6" t="s">
        <v>107</v>
      </c>
      <c r="C46" s="7" t="s">
        <v>7</v>
      </c>
      <c r="D46" s="4"/>
      <c r="E46" s="5"/>
      <c r="F46" s="302">
        <f>F47+F50+F57+F62</f>
        <v>4253.1000000000004</v>
      </c>
      <c r="G46" s="302">
        <f>G47+G50+G57+G62</f>
        <v>2528.4</v>
      </c>
      <c r="H46" s="21">
        <f>H47+H50+H57+H62</f>
        <v>1872.5</v>
      </c>
      <c r="I46" s="150"/>
    </row>
    <row r="47" spans="1:9" s="151" customFormat="1" ht="80.099999999999994" hidden="1" customHeight="1" x14ac:dyDescent="0.2">
      <c r="A47" s="199" t="s">
        <v>181</v>
      </c>
      <c r="B47" s="6" t="s">
        <v>108</v>
      </c>
      <c r="C47" s="20"/>
      <c r="D47" s="4"/>
      <c r="E47" s="5"/>
      <c r="F47" s="302">
        <f t="shared" ref="F47:H48" si="10">F48</f>
        <v>0</v>
      </c>
      <c r="G47" s="302">
        <f t="shared" si="10"/>
        <v>0</v>
      </c>
      <c r="H47" s="21">
        <f t="shared" si="10"/>
        <v>0</v>
      </c>
      <c r="I47" s="150"/>
    </row>
    <row r="48" spans="1:9" ht="32.1" hidden="1" customHeight="1" x14ac:dyDescent="0.2">
      <c r="A48" s="273" t="s">
        <v>171</v>
      </c>
      <c r="B48" s="13" t="s">
        <v>108</v>
      </c>
      <c r="C48" s="93">
        <v>200</v>
      </c>
      <c r="D48" s="71"/>
      <c r="E48" s="72"/>
      <c r="F48" s="304">
        <f t="shared" si="10"/>
        <v>0</v>
      </c>
      <c r="G48" s="304">
        <f t="shared" si="10"/>
        <v>0</v>
      </c>
      <c r="H48" s="89">
        <f t="shared" si="10"/>
        <v>0</v>
      </c>
      <c r="I48" s="9"/>
    </row>
    <row r="49" spans="1:9" ht="32.1" hidden="1" customHeight="1" x14ac:dyDescent="0.2">
      <c r="A49" s="274" t="s">
        <v>18</v>
      </c>
      <c r="B49" s="13" t="s">
        <v>108</v>
      </c>
      <c r="C49" s="88">
        <v>240</v>
      </c>
      <c r="D49" s="71">
        <v>8</v>
      </c>
      <c r="E49" s="72">
        <v>1</v>
      </c>
      <c r="F49" s="304">
        <v>0</v>
      </c>
      <c r="G49" s="304">
        <v>0</v>
      </c>
      <c r="H49" s="89">
        <v>0</v>
      </c>
      <c r="I49" s="9"/>
    </row>
    <row r="50" spans="1:9" s="151" customFormat="1" ht="50.25" customHeight="1" x14ac:dyDescent="0.2">
      <c r="A50" s="337" t="s">
        <v>239</v>
      </c>
      <c r="B50" s="6" t="s">
        <v>109</v>
      </c>
      <c r="C50" s="7"/>
      <c r="D50" s="4"/>
      <c r="E50" s="5"/>
      <c r="F50" s="302">
        <f>F51+F53+F55</f>
        <v>2128.6999999999998</v>
      </c>
      <c r="G50" s="302">
        <f>G51+G53+G55</f>
        <v>2528.4</v>
      </c>
      <c r="H50" s="21">
        <f>H51+H53+H55</f>
        <v>1872.5</v>
      </c>
      <c r="I50" s="150"/>
    </row>
    <row r="51" spans="1:9" ht="63.95" customHeight="1" x14ac:dyDescent="0.2">
      <c r="A51" s="273" t="s">
        <v>13</v>
      </c>
      <c r="B51" s="13" t="s">
        <v>109</v>
      </c>
      <c r="C51" s="84">
        <v>100</v>
      </c>
      <c r="D51" s="71"/>
      <c r="E51" s="72"/>
      <c r="F51" s="304">
        <f>F52</f>
        <v>1167.9000000000001</v>
      </c>
      <c r="G51" s="304">
        <f>G52</f>
        <v>2528.4</v>
      </c>
      <c r="H51" s="89">
        <f>H52</f>
        <v>1872.5</v>
      </c>
      <c r="I51" s="9"/>
    </row>
    <row r="52" spans="1:9" ht="15.95" customHeight="1" x14ac:dyDescent="0.2">
      <c r="A52" s="279" t="s">
        <v>110</v>
      </c>
      <c r="B52" s="13" t="s">
        <v>109</v>
      </c>
      <c r="C52" s="88">
        <v>110</v>
      </c>
      <c r="D52" s="71">
        <v>8</v>
      </c>
      <c r="E52" s="72">
        <v>1</v>
      </c>
      <c r="F52" s="304">
        <f>'Приложение 5'!F184</f>
        <v>1167.9000000000001</v>
      </c>
      <c r="G52" s="304">
        <f>'Приложение 5'!G184</f>
        <v>2528.4</v>
      </c>
      <c r="H52" s="304">
        <f>'Приложение 5'!H184</f>
        <v>1872.5</v>
      </c>
      <c r="I52" s="9"/>
    </row>
    <row r="53" spans="1:9" ht="32.1" customHeight="1" x14ac:dyDescent="0.2">
      <c r="A53" s="273" t="s">
        <v>171</v>
      </c>
      <c r="B53" s="13" t="s">
        <v>109</v>
      </c>
      <c r="C53" s="88">
        <v>200</v>
      </c>
      <c r="D53" s="71"/>
      <c r="E53" s="72"/>
      <c r="F53" s="304">
        <f>F54</f>
        <v>918.8</v>
      </c>
      <c r="G53" s="304">
        <f>G54</f>
        <v>0</v>
      </c>
      <c r="H53" s="89">
        <f>H54</f>
        <v>0</v>
      </c>
      <c r="I53" s="9"/>
    </row>
    <row r="54" spans="1:9" ht="32.1" customHeight="1" x14ac:dyDescent="0.2">
      <c r="A54" s="274" t="s">
        <v>18</v>
      </c>
      <c r="B54" s="13" t="s">
        <v>109</v>
      </c>
      <c r="C54" s="88">
        <v>240</v>
      </c>
      <c r="D54" s="71">
        <v>8</v>
      </c>
      <c r="E54" s="72">
        <v>1</v>
      </c>
      <c r="F54" s="304">
        <f>'Приложение 5'!F186</f>
        <v>918.8</v>
      </c>
      <c r="G54" s="304">
        <f>'Приложение 5'!G186</f>
        <v>0</v>
      </c>
      <c r="H54" s="304">
        <f>'Приложение 5'!H186</f>
        <v>0</v>
      </c>
      <c r="I54" s="9"/>
    </row>
    <row r="55" spans="1:9" ht="15.95" customHeight="1" x14ac:dyDescent="0.2">
      <c r="A55" s="273" t="s">
        <v>19</v>
      </c>
      <c r="B55" s="41" t="s">
        <v>109</v>
      </c>
      <c r="C55" s="88">
        <v>800</v>
      </c>
      <c r="D55" s="87"/>
      <c r="E55" s="72"/>
      <c r="F55" s="304">
        <f>F56</f>
        <v>42</v>
      </c>
      <c r="G55" s="304">
        <f>G56</f>
        <v>0</v>
      </c>
      <c r="H55" s="89">
        <f>H56</f>
        <v>0</v>
      </c>
      <c r="I55" s="9"/>
    </row>
    <row r="56" spans="1:9" ht="15.95" customHeight="1" x14ac:dyDescent="0.2">
      <c r="A56" s="273" t="s">
        <v>20</v>
      </c>
      <c r="B56" s="41" t="s">
        <v>109</v>
      </c>
      <c r="C56" s="88">
        <v>850</v>
      </c>
      <c r="D56" s="87">
        <v>8</v>
      </c>
      <c r="E56" s="72">
        <v>1</v>
      </c>
      <c r="F56" s="304">
        <f>'Приложение 5'!F188</f>
        <v>42</v>
      </c>
      <c r="G56" s="304">
        <f>'Приложение 5'!G188</f>
        <v>0</v>
      </c>
      <c r="H56" s="304">
        <f>'Приложение 5'!H188</f>
        <v>0</v>
      </c>
      <c r="I56" s="9"/>
    </row>
    <row r="57" spans="1:9" s="151" customFormat="1" ht="49.5" customHeight="1" x14ac:dyDescent="0.2">
      <c r="A57" s="337" t="s">
        <v>206</v>
      </c>
      <c r="B57" s="67" t="s">
        <v>111</v>
      </c>
      <c r="C57" s="20"/>
      <c r="D57" s="18"/>
      <c r="E57" s="5"/>
      <c r="F57" s="302">
        <f>F59+F61</f>
        <v>2124.4</v>
      </c>
      <c r="G57" s="302">
        <f>G59+G61</f>
        <v>0</v>
      </c>
      <c r="H57" s="21">
        <f>H59+H61</f>
        <v>0</v>
      </c>
      <c r="I57" s="150"/>
    </row>
    <row r="58" spans="1:9" ht="63.95" customHeight="1" x14ac:dyDescent="0.2">
      <c r="A58" s="273" t="s">
        <v>13</v>
      </c>
      <c r="B58" s="41" t="s">
        <v>111</v>
      </c>
      <c r="C58" s="88">
        <v>100</v>
      </c>
      <c r="D58" s="87"/>
      <c r="E58" s="72"/>
      <c r="F58" s="304">
        <f>F59</f>
        <v>1795.5</v>
      </c>
      <c r="G58" s="304">
        <f>G59</f>
        <v>0</v>
      </c>
      <c r="H58" s="89">
        <f>H59</f>
        <v>0</v>
      </c>
      <c r="I58" s="9"/>
    </row>
    <row r="59" spans="1:9" ht="15.95" customHeight="1" x14ac:dyDescent="0.2">
      <c r="A59" s="279" t="s">
        <v>110</v>
      </c>
      <c r="B59" s="41" t="s">
        <v>111</v>
      </c>
      <c r="C59" s="88">
        <v>110</v>
      </c>
      <c r="D59" s="87">
        <v>8</v>
      </c>
      <c r="E59" s="72">
        <v>1</v>
      </c>
      <c r="F59" s="304">
        <f>'Приложение 5'!F191</f>
        <v>1795.5</v>
      </c>
      <c r="G59" s="304">
        <f>'Приложение 5'!G191</f>
        <v>0</v>
      </c>
      <c r="H59" s="304">
        <f>'Приложение 5'!H191</f>
        <v>0</v>
      </c>
      <c r="I59" s="9"/>
    </row>
    <row r="60" spans="1:9" ht="32.1" customHeight="1" x14ac:dyDescent="0.2">
      <c r="A60" s="273" t="s">
        <v>171</v>
      </c>
      <c r="B60" s="41" t="s">
        <v>111</v>
      </c>
      <c r="C60" s="88">
        <v>200</v>
      </c>
      <c r="D60" s="87"/>
      <c r="E60" s="72"/>
      <c r="F60" s="304">
        <f>F61</f>
        <v>328.9</v>
      </c>
      <c r="G60" s="304">
        <f>G61</f>
        <v>0</v>
      </c>
      <c r="H60" s="89">
        <f>H61</f>
        <v>0</v>
      </c>
      <c r="I60" s="9"/>
    </row>
    <row r="61" spans="1:9" ht="32.1" customHeight="1" x14ac:dyDescent="0.2">
      <c r="A61" s="274" t="s">
        <v>18</v>
      </c>
      <c r="B61" s="41" t="s">
        <v>111</v>
      </c>
      <c r="C61" s="88">
        <v>240</v>
      </c>
      <c r="D61" s="87">
        <v>8</v>
      </c>
      <c r="E61" s="72">
        <v>1</v>
      </c>
      <c r="F61" s="304">
        <f>'Приложение 5'!F193</f>
        <v>328.9</v>
      </c>
      <c r="G61" s="304">
        <f>'Приложение 5'!G193</f>
        <v>0</v>
      </c>
      <c r="H61" s="304">
        <f>'Приложение 5'!H193</f>
        <v>0</v>
      </c>
      <c r="I61" s="9"/>
    </row>
    <row r="62" spans="1:9" ht="75" hidden="1" customHeight="1" x14ac:dyDescent="0.2">
      <c r="A62" s="199" t="s">
        <v>207</v>
      </c>
      <c r="B62" s="67" t="s">
        <v>173</v>
      </c>
      <c r="C62" s="88"/>
      <c r="D62" s="87"/>
      <c r="E62" s="87"/>
      <c r="F62" s="305">
        <f>F63+F65</f>
        <v>0</v>
      </c>
      <c r="G62" s="305">
        <f>G63+G65</f>
        <v>0</v>
      </c>
      <c r="H62" s="21">
        <f>H63+H65</f>
        <v>0</v>
      </c>
      <c r="I62" s="9"/>
    </row>
    <row r="63" spans="1:9" ht="66" hidden="1" customHeight="1" x14ac:dyDescent="0.2">
      <c r="A63" s="273" t="s">
        <v>13</v>
      </c>
      <c r="B63" s="41" t="s">
        <v>173</v>
      </c>
      <c r="C63" s="88">
        <v>100</v>
      </c>
      <c r="D63" s="87"/>
      <c r="E63" s="87"/>
      <c r="F63" s="305">
        <f>F64</f>
        <v>0</v>
      </c>
      <c r="G63" s="305">
        <f>G64</f>
        <v>0</v>
      </c>
      <c r="H63" s="89">
        <f>H64</f>
        <v>0</v>
      </c>
      <c r="I63" s="9"/>
    </row>
    <row r="64" spans="1:9" ht="15.95" hidden="1" customHeight="1" x14ac:dyDescent="0.2">
      <c r="A64" s="279" t="s">
        <v>110</v>
      </c>
      <c r="B64" s="41" t="s">
        <v>173</v>
      </c>
      <c r="C64" s="88">
        <v>110</v>
      </c>
      <c r="D64" s="87">
        <v>8</v>
      </c>
      <c r="E64" s="87">
        <v>1</v>
      </c>
      <c r="F64" s="305"/>
      <c r="G64" s="305"/>
      <c r="H64" s="89"/>
      <c r="I64" s="9"/>
    </row>
    <row r="65" spans="1:9" ht="30" hidden="1" customHeight="1" x14ac:dyDescent="0.2">
      <c r="A65" s="273" t="s">
        <v>171</v>
      </c>
      <c r="B65" s="41" t="s">
        <v>173</v>
      </c>
      <c r="C65" s="88">
        <v>200</v>
      </c>
      <c r="D65" s="87"/>
      <c r="E65" s="87"/>
      <c r="F65" s="305">
        <f>F66</f>
        <v>0</v>
      </c>
      <c r="G65" s="305">
        <f>G66</f>
        <v>0</v>
      </c>
      <c r="H65" s="89">
        <f>H66</f>
        <v>0</v>
      </c>
      <c r="I65" s="9"/>
    </row>
    <row r="66" spans="1:9" ht="30" hidden="1" customHeight="1" x14ac:dyDescent="0.2">
      <c r="A66" s="274" t="s">
        <v>18</v>
      </c>
      <c r="B66" s="41" t="s">
        <v>173</v>
      </c>
      <c r="C66" s="88">
        <v>240</v>
      </c>
      <c r="D66" s="87">
        <v>8</v>
      </c>
      <c r="E66" s="87">
        <v>1</v>
      </c>
      <c r="F66" s="305"/>
      <c r="G66" s="305"/>
      <c r="H66" s="89"/>
      <c r="I66" s="9"/>
    </row>
    <row r="67" spans="1:9" s="151" customFormat="1" ht="30" hidden="1" customHeight="1" x14ac:dyDescent="0.2">
      <c r="A67" s="275" t="s">
        <v>189</v>
      </c>
      <c r="B67" s="270" t="s">
        <v>123</v>
      </c>
      <c r="C67" s="38" t="s">
        <v>7</v>
      </c>
      <c r="D67" s="35"/>
      <c r="E67" s="36"/>
      <c r="F67" s="306">
        <f t="shared" ref="F67:H69" si="11">F68</f>
        <v>0</v>
      </c>
      <c r="G67" s="306">
        <f t="shared" si="11"/>
        <v>0</v>
      </c>
      <c r="H67" s="271">
        <f t="shared" si="11"/>
        <v>0</v>
      </c>
      <c r="I67" s="150"/>
    </row>
    <row r="68" spans="1:9" s="151" customFormat="1" ht="30" hidden="1" customHeight="1" x14ac:dyDescent="0.2">
      <c r="A68" s="199" t="s">
        <v>188</v>
      </c>
      <c r="B68" s="6" t="s">
        <v>124</v>
      </c>
      <c r="C68" s="7"/>
      <c r="D68" s="4"/>
      <c r="E68" s="5"/>
      <c r="F68" s="302">
        <f t="shared" si="11"/>
        <v>0</v>
      </c>
      <c r="G68" s="302">
        <f t="shared" si="11"/>
        <v>0</v>
      </c>
      <c r="H68" s="21">
        <f t="shared" si="11"/>
        <v>0</v>
      </c>
      <c r="I68" s="150"/>
    </row>
    <row r="69" spans="1:9" ht="30" hidden="1" customHeight="1" x14ac:dyDescent="0.2">
      <c r="A69" s="273" t="s">
        <v>171</v>
      </c>
      <c r="B69" s="13" t="s">
        <v>124</v>
      </c>
      <c r="C69" s="88">
        <v>200</v>
      </c>
      <c r="D69" s="71"/>
      <c r="E69" s="72"/>
      <c r="F69" s="304">
        <f t="shared" si="11"/>
        <v>0</v>
      </c>
      <c r="G69" s="304">
        <f t="shared" si="11"/>
        <v>0</v>
      </c>
      <c r="H69" s="89">
        <f t="shared" si="11"/>
        <v>0</v>
      </c>
      <c r="I69" s="9"/>
    </row>
    <row r="70" spans="1:9" ht="30" hidden="1" customHeight="1" x14ac:dyDescent="0.2">
      <c r="A70" s="273" t="s">
        <v>18</v>
      </c>
      <c r="B70" s="129" t="s">
        <v>124</v>
      </c>
      <c r="C70" s="26">
        <v>240</v>
      </c>
      <c r="D70" s="87">
        <v>11</v>
      </c>
      <c r="E70" s="87">
        <v>5</v>
      </c>
      <c r="F70" s="305"/>
      <c r="G70" s="305"/>
      <c r="H70" s="27"/>
      <c r="I70" s="9"/>
    </row>
    <row r="71" spans="1:9" s="151" customFormat="1" ht="30" hidden="1" customHeight="1" x14ac:dyDescent="0.2">
      <c r="A71" s="199" t="s">
        <v>195</v>
      </c>
      <c r="B71" s="6" t="s">
        <v>101</v>
      </c>
      <c r="C71" s="7"/>
      <c r="D71" s="4"/>
      <c r="E71" s="5"/>
      <c r="F71" s="302">
        <f t="shared" ref="F71:H73" si="12">F72</f>
        <v>0</v>
      </c>
      <c r="G71" s="302">
        <f t="shared" si="12"/>
        <v>0</v>
      </c>
      <c r="H71" s="21">
        <f t="shared" si="12"/>
        <v>0</v>
      </c>
      <c r="I71" s="150"/>
    </row>
    <row r="72" spans="1:9" s="151" customFormat="1" ht="30" hidden="1" customHeight="1" x14ac:dyDescent="0.2">
      <c r="A72" s="199" t="s">
        <v>187</v>
      </c>
      <c r="B72" s="6" t="s">
        <v>102</v>
      </c>
      <c r="C72" s="7"/>
      <c r="D72" s="4"/>
      <c r="E72" s="5"/>
      <c r="F72" s="302">
        <f t="shared" si="12"/>
        <v>0</v>
      </c>
      <c r="G72" s="302">
        <f t="shared" si="12"/>
        <v>0</v>
      </c>
      <c r="H72" s="21">
        <f t="shared" si="12"/>
        <v>0</v>
      </c>
      <c r="I72" s="150"/>
    </row>
    <row r="73" spans="1:9" ht="32.1" hidden="1" customHeight="1" x14ac:dyDescent="0.2">
      <c r="A73" s="273" t="s">
        <v>171</v>
      </c>
      <c r="B73" s="13" t="s">
        <v>102</v>
      </c>
      <c r="C73" s="26">
        <v>200</v>
      </c>
      <c r="D73" s="86"/>
      <c r="E73" s="87"/>
      <c r="F73" s="305">
        <f t="shared" si="12"/>
        <v>0</v>
      </c>
      <c r="G73" s="305">
        <f t="shared" si="12"/>
        <v>0</v>
      </c>
      <c r="H73" s="27">
        <f t="shared" si="12"/>
        <v>0</v>
      </c>
      <c r="I73" s="9"/>
    </row>
    <row r="74" spans="1:9" ht="32.1" hidden="1" customHeight="1" x14ac:dyDescent="0.2">
      <c r="A74" s="274" t="s">
        <v>18</v>
      </c>
      <c r="B74" s="13" t="s">
        <v>102</v>
      </c>
      <c r="C74" s="26">
        <v>240</v>
      </c>
      <c r="D74" s="71">
        <v>7</v>
      </c>
      <c r="E74" s="72">
        <v>7</v>
      </c>
      <c r="F74" s="304"/>
      <c r="G74" s="304"/>
      <c r="H74" s="27"/>
      <c r="I74" s="9"/>
    </row>
    <row r="75" spans="1:9" s="151" customFormat="1" ht="35.25" hidden="1" customHeight="1" x14ac:dyDescent="0.2">
      <c r="A75" s="199" t="s">
        <v>182</v>
      </c>
      <c r="B75" s="6" t="s">
        <v>64</v>
      </c>
      <c r="C75" s="7"/>
      <c r="D75" s="4"/>
      <c r="E75" s="5"/>
      <c r="F75" s="302">
        <f t="shared" ref="F75:H77" si="13">F76</f>
        <v>0</v>
      </c>
      <c r="G75" s="302">
        <f t="shared" si="13"/>
        <v>0</v>
      </c>
      <c r="H75" s="8">
        <f t="shared" si="13"/>
        <v>0</v>
      </c>
      <c r="I75" s="150"/>
    </row>
    <row r="76" spans="1:9" s="151" customFormat="1" ht="30.75" hidden="1" customHeight="1" x14ac:dyDescent="0.2">
      <c r="A76" s="199" t="s">
        <v>204</v>
      </c>
      <c r="B76" s="6" t="s">
        <v>65</v>
      </c>
      <c r="C76" s="7"/>
      <c r="D76" s="4"/>
      <c r="E76" s="5"/>
      <c r="F76" s="302">
        <f t="shared" si="13"/>
        <v>0</v>
      </c>
      <c r="G76" s="302">
        <f t="shared" si="13"/>
        <v>0</v>
      </c>
      <c r="H76" s="8">
        <f t="shared" si="13"/>
        <v>0</v>
      </c>
      <c r="I76" s="150"/>
    </row>
    <row r="77" spans="1:9" ht="30" hidden="1" customHeight="1" x14ac:dyDescent="0.2">
      <c r="A77" s="273" t="s">
        <v>171</v>
      </c>
      <c r="B77" s="13" t="s">
        <v>65</v>
      </c>
      <c r="C77" s="14">
        <v>200</v>
      </c>
      <c r="D77" s="11"/>
      <c r="E77" s="12"/>
      <c r="F77" s="303">
        <f t="shared" si="13"/>
        <v>0</v>
      </c>
      <c r="G77" s="303">
        <f t="shared" si="13"/>
        <v>0</v>
      </c>
      <c r="H77" s="15">
        <f t="shared" si="13"/>
        <v>0</v>
      </c>
      <c r="I77" s="9"/>
    </row>
    <row r="78" spans="1:9" ht="30" hidden="1" customHeight="1" x14ac:dyDescent="0.2">
      <c r="A78" s="273" t="s">
        <v>18</v>
      </c>
      <c r="B78" s="13" t="s">
        <v>65</v>
      </c>
      <c r="C78" s="14">
        <v>240</v>
      </c>
      <c r="D78" s="11">
        <v>4</v>
      </c>
      <c r="E78" s="12">
        <v>9</v>
      </c>
      <c r="F78" s="303"/>
      <c r="G78" s="303"/>
      <c r="H78" s="15"/>
      <c r="I78" s="9"/>
    </row>
    <row r="79" spans="1:9" s="151" customFormat="1" ht="18.75" x14ac:dyDescent="0.2">
      <c r="A79" s="153" t="s">
        <v>9</v>
      </c>
      <c r="B79" s="6" t="s">
        <v>10</v>
      </c>
      <c r="C79" s="7" t="s">
        <v>7</v>
      </c>
      <c r="D79" s="4"/>
      <c r="E79" s="5"/>
      <c r="F79" s="302">
        <f>F80+F83+F88+F91+F94+F100+F103+F106+F109+F112+F115+F118+F121+F129+F132+F135+F138+F141+F146+F149+F152+F155+F162+F167+F176+F182+F186+F189+F192+F124+F170+F173</f>
        <v>5571.9</v>
      </c>
      <c r="G79" s="302">
        <f t="shared" ref="G79:H79" si="14">G80+G83+G88+G91+G94+G100+G103+G106+G109+G112+G115+G118+G121+G129+G132+G135+G138+G141+G146+G149+G152+G155+G162+G167+G176+G182+G186+G189+G192+G124+G170+G173</f>
        <v>1926.3</v>
      </c>
      <c r="H79" s="302">
        <f t="shared" si="14"/>
        <v>2083.7999999999997</v>
      </c>
      <c r="I79" s="150"/>
    </row>
    <row r="80" spans="1:9" s="151" customFormat="1" ht="32.1" customHeight="1" x14ac:dyDescent="0.2">
      <c r="A80" s="153" t="s">
        <v>22</v>
      </c>
      <c r="B80" s="6" t="s">
        <v>23</v>
      </c>
      <c r="C80" s="7"/>
      <c r="D80" s="4"/>
      <c r="E80" s="5"/>
      <c r="F80" s="302">
        <f t="shared" ref="F80:H81" si="15">F81</f>
        <v>815.7</v>
      </c>
      <c r="G80" s="302">
        <f t="shared" si="15"/>
        <v>795</v>
      </c>
      <c r="H80" s="8">
        <f t="shared" si="15"/>
        <v>848.2</v>
      </c>
      <c r="I80" s="150"/>
    </row>
    <row r="81" spans="1:9" ht="63.95" customHeight="1" x14ac:dyDescent="0.2">
      <c r="A81" s="273" t="s">
        <v>13</v>
      </c>
      <c r="B81" s="13" t="s">
        <v>23</v>
      </c>
      <c r="C81" s="14">
        <v>100</v>
      </c>
      <c r="D81" s="11"/>
      <c r="E81" s="12"/>
      <c r="F81" s="303">
        <f t="shared" si="15"/>
        <v>815.7</v>
      </c>
      <c r="G81" s="303">
        <f t="shared" si="15"/>
        <v>795</v>
      </c>
      <c r="H81" s="15">
        <f t="shared" si="15"/>
        <v>848.2</v>
      </c>
      <c r="I81" s="9"/>
    </row>
    <row r="82" spans="1:9" ht="32.1" customHeight="1" x14ac:dyDescent="0.2">
      <c r="A82" s="273" t="s">
        <v>14</v>
      </c>
      <c r="B82" s="13" t="s">
        <v>23</v>
      </c>
      <c r="C82" s="14">
        <v>120</v>
      </c>
      <c r="D82" s="11">
        <v>1</v>
      </c>
      <c r="E82" s="12">
        <v>4</v>
      </c>
      <c r="F82" s="303">
        <f>'Приложение 5'!F20</f>
        <v>815.7</v>
      </c>
      <c r="G82" s="303">
        <f>'Приложение 5'!G20</f>
        <v>795</v>
      </c>
      <c r="H82" s="303">
        <f>'Приложение 5'!H20</f>
        <v>848.2</v>
      </c>
      <c r="I82" s="9"/>
    </row>
    <row r="83" spans="1:9" ht="15.95" customHeight="1" x14ac:dyDescent="0.2">
      <c r="A83" s="153" t="s">
        <v>16</v>
      </c>
      <c r="B83" s="6" t="s">
        <v>17</v>
      </c>
      <c r="C83" s="7" t="s">
        <v>7</v>
      </c>
      <c r="D83" s="4"/>
      <c r="E83" s="5"/>
      <c r="F83" s="302">
        <f>F84+F86</f>
        <v>652</v>
      </c>
      <c r="G83" s="302">
        <f>G84+G86</f>
        <v>0</v>
      </c>
      <c r="H83" s="8">
        <f>H84+H86</f>
        <v>0</v>
      </c>
      <c r="I83" s="9"/>
    </row>
    <row r="84" spans="1:9" ht="32.1" customHeight="1" x14ac:dyDescent="0.2">
      <c r="A84" s="273" t="s">
        <v>171</v>
      </c>
      <c r="B84" s="129" t="s">
        <v>17</v>
      </c>
      <c r="C84" s="26">
        <v>200</v>
      </c>
      <c r="D84" s="24"/>
      <c r="E84" s="24"/>
      <c r="F84" s="266">
        <f>F85</f>
        <v>638</v>
      </c>
      <c r="G84" s="266">
        <f>G85</f>
        <v>0</v>
      </c>
      <c r="H84" s="27">
        <f>H85</f>
        <v>0</v>
      </c>
      <c r="I84" s="9"/>
    </row>
    <row r="85" spans="1:9" ht="32.1" customHeight="1" x14ac:dyDescent="0.2">
      <c r="A85" s="273" t="s">
        <v>18</v>
      </c>
      <c r="B85" s="129" t="s">
        <v>17</v>
      </c>
      <c r="C85" s="26">
        <v>240</v>
      </c>
      <c r="D85" s="24">
        <v>1</v>
      </c>
      <c r="E85" s="24">
        <v>4</v>
      </c>
      <c r="F85" s="266">
        <f>'Приложение 5'!F23</f>
        <v>638</v>
      </c>
      <c r="G85" s="266">
        <f>'Приложение 5'!G23</f>
        <v>0</v>
      </c>
      <c r="H85" s="266">
        <f>'Приложение 5'!H23</f>
        <v>0</v>
      </c>
      <c r="I85" s="9"/>
    </row>
    <row r="86" spans="1:9" ht="15.95" customHeight="1" x14ac:dyDescent="0.2">
      <c r="A86" s="273" t="s">
        <v>19</v>
      </c>
      <c r="B86" s="129" t="s">
        <v>17</v>
      </c>
      <c r="C86" s="26">
        <v>800</v>
      </c>
      <c r="D86" s="24"/>
      <c r="E86" s="24"/>
      <c r="F86" s="266">
        <f>F87</f>
        <v>14</v>
      </c>
      <c r="G86" s="266">
        <f>G87</f>
        <v>0</v>
      </c>
      <c r="H86" s="27">
        <f>H87</f>
        <v>0</v>
      </c>
      <c r="I86" s="9"/>
    </row>
    <row r="87" spans="1:9" ht="15.95" customHeight="1" x14ac:dyDescent="0.2">
      <c r="A87" s="273" t="s">
        <v>20</v>
      </c>
      <c r="B87" s="129" t="s">
        <v>17</v>
      </c>
      <c r="C87" s="26">
        <v>850</v>
      </c>
      <c r="D87" s="24">
        <v>1</v>
      </c>
      <c r="E87" s="24">
        <v>4</v>
      </c>
      <c r="F87" s="266">
        <f>'Приложение 5'!F25</f>
        <v>14</v>
      </c>
      <c r="G87" s="266">
        <f>'Приложение 5'!G25</f>
        <v>0</v>
      </c>
      <c r="H87" s="266">
        <f>'Приложение 5'!H25</f>
        <v>0</v>
      </c>
      <c r="I87" s="9"/>
    </row>
    <row r="88" spans="1:9" s="151" customFormat="1" ht="32.1" customHeight="1" x14ac:dyDescent="0.2">
      <c r="A88" s="153" t="s">
        <v>138</v>
      </c>
      <c r="B88" s="152" t="s">
        <v>25</v>
      </c>
      <c r="C88" s="20"/>
      <c r="D88" s="18"/>
      <c r="E88" s="18"/>
      <c r="F88" s="301">
        <f t="shared" ref="F88:H89" si="16">F89</f>
        <v>21.5</v>
      </c>
      <c r="G88" s="301">
        <f t="shared" si="16"/>
        <v>21.5</v>
      </c>
      <c r="H88" s="21">
        <f t="shared" si="16"/>
        <v>21.5</v>
      </c>
      <c r="I88" s="150"/>
    </row>
    <row r="89" spans="1:9" ht="15.95" customHeight="1" x14ac:dyDescent="0.2">
      <c r="A89" s="273" t="s">
        <v>26</v>
      </c>
      <c r="B89" s="129" t="s">
        <v>25</v>
      </c>
      <c r="C89" s="26">
        <v>500</v>
      </c>
      <c r="D89" s="24"/>
      <c r="E89" s="24"/>
      <c r="F89" s="266">
        <f t="shared" si="16"/>
        <v>21.5</v>
      </c>
      <c r="G89" s="266">
        <f t="shared" si="16"/>
        <v>21.5</v>
      </c>
      <c r="H89" s="27">
        <f t="shared" si="16"/>
        <v>21.5</v>
      </c>
      <c r="I89" s="9"/>
    </row>
    <row r="90" spans="1:9" ht="15.95" customHeight="1" x14ac:dyDescent="0.2">
      <c r="A90" s="273" t="s">
        <v>27</v>
      </c>
      <c r="B90" s="129" t="s">
        <v>25</v>
      </c>
      <c r="C90" s="26">
        <v>540</v>
      </c>
      <c r="D90" s="24">
        <v>1</v>
      </c>
      <c r="E90" s="24">
        <v>6</v>
      </c>
      <c r="F90" s="266">
        <f>'Приложение 5'!F39</f>
        <v>21.5</v>
      </c>
      <c r="G90" s="266">
        <f>'Приложение 5'!G39</f>
        <v>21.5</v>
      </c>
      <c r="H90" s="266">
        <f>'Приложение 5'!H39</f>
        <v>21.5</v>
      </c>
      <c r="I90" s="9"/>
    </row>
    <row r="91" spans="1:9" s="151" customFormat="1" ht="32.1" customHeight="1" x14ac:dyDescent="0.2">
      <c r="A91" s="153" t="s">
        <v>35</v>
      </c>
      <c r="B91" s="152" t="s">
        <v>36</v>
      </c>
      <c r="C91" s="20" t="s">
        <v>7</v>
      </c>
      <c r="D91" s="18"/>
      <c r="E91" s="18"/>
      <c r="F91" s="301">
        <f t="shared" ref="F91:H92" si="17">F92</f>
        <v>50</v>
      </c>
      <c r="G91" s="301">
        <f t="shared" si="17"/>
        <v>0</v>
      </c>
      <c r="H91" s="21">
        <f t="shared" si="17"/>
        <v>0</v>
      </c>
      <c r="I91" s="150"/>
    </row>
    <row r="92" spans="1:9" ht="32.1" customHeight="1" x14ac:dyDescent="0.2">
      <c r="A92" s="273" t="s">
        <v>171</v>
      </c>
      <c r="B92" s="129" t="s">
        <v>36</v>
      </c>
      <c r="C92" s="26">
        <v>200</v>
      </c>
      <c r="D92" s="24"/>
      <c r="E92" s="24"/>
      <c r="F92" s="266">
        <f t="shared" si="17"/>
        <v>50</v>
      </c>
      <c r="G92" s="266">
        <f t="shared" si="17"/>
        <v>0</v>
      </c>
      <c r="H92" s="27">
        <f t="shared" si="17"/>
        <v>0</v>
      </c>
      <c r="I92" s="9"/>
    </row>
    <row r="93" spans="1:9" ht="32.1" customHeight="1" x14ac:dyDescent="0.2">
      <c r="A93" s="273" t="s">
        <v>18</v>
      </c>
      <c r="B93" s="129" t="s">
        <v>36</v>
      </c>
      <c r="C93" s="26">
        <v>240</v>
      </c>
      <c r="D93" s="24">
        <v>1</v>
      </c>
      <c r="E93" s="24">
        <v>13</v>
      </c>
      <c r="F93" s="266">
        <f>'Приложение 5'!F54</f>
        <v>50</v>
      </c>
      <c r="G93" s="266">
        <f>'Приложение 5'!G54</f>
        <v>0</v>
      </c>
      <c r="H93" s="266">
        <f>'Приложение 5'!H54</f>
        <v>0</v>
      </c>
      <c r="I93" s="9"/>
    </row>
    <row r="94" spans="1:9" s="151" customFormat="1" ht="18.75" x14ac:dyDescent="0.2">
      <c r="A94" s="153" t="s">
        <v>37</v>
      </c>
      <c r="B94" s="19" t="s">
        <v>38</v>
      </c>
      <c r="C94" s="7" t="s">
        <v>7</v>
      </c>
      <c r="D94" s="18"/>
      <c r="E94" s="18"/>
      <c r="F94" s="301">
        <f>F95+F97</f>
        <v>515.6</v>
      </c>
      <c r="G94" s="301">
        <f>G95+G97</f>
        <v>0</v>
      </c>
      <c r="H94" s="21">
        <f>H95+H97</f>
        <v>0</v>
      </c>
      <c r="I94" s="150"/>
    </row>
    <row r="95" spans="1:9" ht="32.1" customHeight="1" x14ac:dyDescent="0.2">
      <c r="A95" s="273" t="s">
        <v>171</v>
      </c>
      <c r="B95" s="25" t="s">
        <v>38</v>
      </c>
      <c r="C95" s="14">
        <v>200</v>
      </c>
      <c r="D95" s="24"/>
      <c r="E95" s="24"/>
      <c r="F95" s="266">
        <f>F96</f>
        <v>510.6</v>
      </c>
      <c r="G95" s="266">
        <f>G96</f>
        <v>0</v>
      </c>
      <c r="H95" s="27">
        <f>H96</f>
        <v>0</v>
      </c>
      <c r="I95" s="9"/>
    </row>
    <row r="96" spans="1:9" ht="32.1" customHeight="1" x14ac:dyDescent="0.2">
      <c r="A96" s="273" t="s">
        <v>18</v>
      </c>
      <c r="B96" s="25" t="s">
        <v>38</v>
      </c>
      <c r="C96" s="14">
        <v>240</v>
      </c>
      <c r="D96" s="24">
        <v>1</v>
      </c>
      <c r="E96" s="24">
        <v>13</v>
      </c>
      <c r="F96" s="303">
        <f>'Приложение 5'!F57</f>
        <v>510.6</v>
      </c>
      <c r="G96" s="303">
        <f>'Приложение 5'!G57</f>
        <v>0</v>
      </c>
      <c r="H96" s="303">
        <f>'Приложение 5'!H57</f>
        <v>0</v>
      </c>
      <c r="I96" s="9"/>
    </row>
    <row r="97" spans="1:9" ht="15.95" customHeight="1" x14ac:dyDescent="0.2">
      <c r="A97" s="273" t="s">
        <v>19</v>
      </c>
      <c r="B97" s="25" t="s">
        <v>38</v>
      </c>
      <c r="C97" s="14">
        <v>800</v>
      </c>
      <c r="D97" s="24">
        <v>1</v>
      </c>
      <c r="E97" s="24">
        <v>13</v>
      </c>
      <c r="F97" s="266">
        <f>F98+F99</f>
        <v>5</v>
      </c>
      <c r="G97" s="266">
        <f>G98+G99</f>
        <v>0</v>
      </c>
      <c r="H97" s="27">
        <f>H98+H99</f>
        <v>0</v>
      </c>
      <c r="I97" s="9"/>
    </row>
    <row r="98" spans="1:9" ht="15.95" hidden="1" customHeight="1" x14ac:dyDescent="0.2">
      <c r="A98" s="273" t="s">
        <v>39</v>
      </c>
      <c r="B98" s="25" t="s">
        <v>38</v>
      </c>
      <c r="C98" s="14">
        <v>830</v>
      </c>
      <c r="D98" s="24">
        <v>1</v>
      </c>
      <c r="E98" s="24">
        <v>13</v>
      </c>
      <c r="F98" s="266"/>
      <c r="G98" s="266"/>
      <c r="H98" s="27"/>
      <c r="I98" s="9"/>
    </row>
    <row r="99" spans="1:9" ht="15.95" customHeight="1" x14ac:dyDescent="0.2">
      <c r="A99" s="273" t="s">
        <v>20</v>
      </c>
      <c r="B99" s="25" t="s">
        <v>38</v>
      </c>
      <c r="C99" s="14">
        <v>850</v>
      </c>
      <c r="D99" s="24">
        <v>1</v>
      </c>
      <c r="E99" s="24">
        <v>13</v>
      </c>
      <c r="F99" s="266">
        <f>'Приложение 5'!F60</f>
        <v>5</v>
      </c>
      <c r="G99" s="266">
        <f>'Приложение 5'!G60</f>
        <v>0</v>
      </c>
      <c r="H99" s="266">
        <f>'Приложение 5'!H60</f>
        <v>0</v>
      </c>
      <c r="I99" s="9"/>
    </row>
    <row r="100" spans="1:9" s="151" customFormat="1" ht="15.95" hidden="1" customHeight="1" x14ac:dyDescent="0.2">
      <c r="A100" s="153" t="s">
        <v>92</v>
      </c>
      <c r="B100" s="19" t="s">
        <v>93</v>
      </c>
      <c r="C100" s="7"/>
      <c r="D100" s="18"/>
      <c r="E100" s="18"/>
      <c r="F100" s="301">
        <f t="shared" ref="F100:H101" si="18">F101</f>
        <v>0</v>
      </c>
      <c r="G100" s="301">
        <f t="shared" si="18"/>
        <v>0</v>
      </c>
      <c r="H100" s="21">
        <f t="shared" si="18"/>
        <v>0</v>
      </c>
      <c r="I100" s="150"/>
    </row>
    <row r="101" spans="1:9" ht="32.1" hidden="1" customHeight="1" x14ac:dyDescent="0.2">
      <c r="A101" s="273" t="s">
        <v>171</v>
      </c>
      <c r="B101" s="25" t="s">
        <v>93</v>
      </c>
      <c r="C101" s="14">
        <v>200</v>
      </c>
      <c r="D101" s="24"/>
      <c r="E101" s="24"/>
      <c r="F101" s="303">
        <f t="shared" si="18"/>
        <v>0</v>
      </c>
      <c r="G101" s="303">
        <f t="shared" si="18"/>
        <v>0</v>
      </c>
      <c r="H101" s="15">
        <f t="shared" si="18"/>
        <v>0</v>
      </c>
      <c r="I101" s="9"/>
    </row>
    <row r="102" spans="1:9" ht="32.1" hidden="1" customHeight="1" x14ac:dyDescent="0.2">
      <c r="A102" s="273" t="s">
        <v>18</v>
      </c>
      <c r="B102" s="25" t="s">
        <v>93</v>
      </c>
      <c r="C102" s="14">
        <v>240</v>
      </c>
      <c r="D102" s="24">
        <v>5</v>
      </c>
      <c r="E102" s="24">
        <v>3</v>
      </c>
      <c r="F102" s="303"/>
      <c r="G102" s="303"/>
      <c r="H102" s="15"/>
      <c r="I102" s="9"/>
    </row>
    <row r="103" spans="1:9" s="151" customFormat="1" ht="15.95" hidden="1" customHeight="1" x14ac:dyDescent="0.2">
      <c r="A103" s="153" t="s">
        <v>125</v>
      </c>
      <c r="B103" s="152" t="s">
        <v>126</v>
      </c>
      <c r="C103" s="20"/>
      <c r="D103" s="18"/>
      <c r="E103" s="18"/>
      <c r="F103" s="301">
        <f t="shared" ref="F103:H104" si="19">F104</f>
        <v>0</v>
      </c>
      <c r="G103" s="301">
        <f t="shared" si="19"/>
        <v>0</v>
      </c>
      <c r="H103" s="21">
        <f t="shared" si="19"/>
        <v>0</v>
      </c>
      <c r="I103" s="150"/>
    </row>
    <row r="104" spans="1:9" ht="32.1" hidden="1" customHeight="1" x14ac:dyDescent="0.2">
      <c r="A104" s="273" t="s">
        <v>171</v>
      </c>
      <c r="B104" s="25" t="s">
        <v>126</v>
      </c>
      <c r="C104" s="84">
        <v>200</v>
      </c>
      <c r="D104" s="87"/>
      <c r="E104" s="87"/>
      <c r="F104" s="305">
        <f t="shared" si="19"/>
        <v>0</v>
      </c>
      <c r="G104" s="305">
        <f t="shared" si="19"/>
        <v>0</v>
      </c>
      <c r="H104" s="89">
        <f t="shared" si="19"/>
        <v>0</v>
      </c>
      <c r="I104" s="9"/>
    </row>
    <row r="105" spans="1:9" ht="32.1" hidden="1" customHeight="1" x14ac:dyDescent="0.2">
      <c r="A105" s="273" t="s">
        <v>18</v>
      </c>
      <c r="B105" s="13" t="s">
        <v>126</v>
      </c>
      <c r="C105" s="14">
        <v>240</v>
      </c>
      <c r="D105" s="71">
        <v>11</v>
      </c>
      <c r="E105" s="72">
        <v>5</v>
      </c>
      <c r="F105" s="304"/>
      <c r="G105" s="304"/>
      <c r="H105" s="15"/>
      <c r="I105" s="9"/>
    </row>
    <row r="106" spans="1:9" s="151" customFormat="1" ht="48" customHeight="1" x14ac:dyDescent="0.2">
      <c r="A106" s="153" t="s">
        <v>52</v>
      </c>
      <c r="B106" s="6" t="s">
        <v>53</v>
      </c>
      <c r="C106" s="7"/>
      <c r="D106" s="4"/>
      <c r="E106" s="5"/>
      <c r="F106" s="302">
        <f t="shared" ref="F106:H107" si="20">F107</f>
        <v>22.1</v>
      </c>
      <c r="G106" s="302">
        <f t="shared" si="20"/>
        <v>0</v>
      </c>
      <c r="H106" s="8">
        <f t="shared" si="20"/>
        <v>0</v>
      </c>
      <c r="I106" s="150"/>
    </row>
    <row r="107" spans="1:9" ht="32.1" customHeight="1" x14ac:dyDescent="0.2">
      <c r="A107" s="273" t="s">
        <v>171</v>
      </c>
      <c r="B107" s="13" t="s">
        <v>53</v>
      </c>
      <c r="C107" s="14">
        <v>200</v>
      </c>
      <c r="D107" s="11"/>
      <c r="E107" s="12"/>
      <c r="F107" s="303">
        <f t="shared" si="20"/>
        <v>22.1</v>
      </c>
      <c r="G107" s="303">
        <f>G108</f>
        <v>0</v>
      </c>
      <c r="H107" s="15">
        <f>H108</f>
        <v>0</v>
      </c>
      <c r="I107" s="9"/>
    </row>
    <row r="108" spans="1:9" ht="32.1" customHeight="1" x14ac:dyDescent="0.2">
      <c r="A108" s="273" t="s">
        <v>18</v>
      </c>
      <c r="B108" s="13" t="s">
        <v>53</v>
      </c>
      <c r="C108" s="14">
        <v>240</v>
      </c>
      <c r="D108" s="11">
        <v>3</v>
      </c>
      <c r="E108" s="12">
        <v>9</v>
      </c>
      <c r="F108" s="303">
        <f>'Приложение 5'!F80</f>
        <v>22.1</v>
      </c>
      <c r="G108" s="303">
        <f>'Приложение 5'!G80</f>
        <v>0</v>
      </c>
      <c r="H108" s="303">
        <f>'Приложение 5'!H80</f>
        <v>0</v>
      </c>
      <c r="I108" s="9"/>
    </row>
    <row r="109" spans="1:9" s="151" customFormat="1" ht="45.75" hidden="1" customHeight="1" x14ac:dyDescent="0.2">
      <c r="A109" s="153" t="s">
        <v>54</v>
      </c>
      <c r="B109" s="6" t="s">
        <v>55</v>
      </c>
      <c r="C109" s="7"/>
      <c r="D109" s="4"/>
      <c r="E109" s="5"/>
      <c r="F109" s="302">
        <f t="shared" ref="F109:H110" si="21">F110</f>
        <v>0</v>
      </c>
      <c r="G109" s="302">
        <f t="shared" si="21"/>
        <v>0</v>
      </c>
      <c r="H109" s="8">
        <f t="shared" si="21"/>
        <v>0</v>
      </c>
      <c r="I109" s="150"/>
    </row>
    <row r="110" spans="1:9" ht="32.1" hidden="1" customHeight="1" x14ac:dyDescent="0.2">
      <c r="A110" s="273" t="s">
        <v>171</v>
      </c>
      <c r="B110" s="13" t="s">
        <v>55</v>
      </c>
      <c r="C110" s="14">
        <v>200</v>
      </c>
      <c r="D110" s="11"/>
      <c r="E110" s="12"/>
      <c r="F110" s="303">
        <f t="shared" si="21"/>
        <v>0</v>
      </c>
      <c r="G110" s="303">
        <f t="shared" si="21"/>
        <v>0</v>
      </c>
      <c r="H110" s="15">
        <f t="shared" si="21"/>
        <v>0</v>
      </c>
      <c r="I110" s="9"/>
    </row>
    <row r="111" spans="1:9" ht="32.1" hidden="1" customHeight="1" x14ac:dyDescent="0.2">
      <c r="A111" s="273" t="s">
        <v>18</v>
      </c>
      <c r="B111" s="13" t="s">
        <v>55</v>
      </c>
      <c r="C111" s="14">
        <v>240</v>
      </c>
      <c r="D111" s="11">
        <v>3</v>
      </c>
      <c r="E111" s="12">
        <v>9</v>
      </c>
      <c r="F111" s="303"/>
      <c r="G111" s="303"/>
      <c r="H111" s="15"/>
      <c r="I111" s="9"/>
    </row>
    <row r="112" spans="1:9" s="151" customFormat="1" ht="32.1" customHeight="1" x14ac:dyDescent="0.2">
      <c r="A112" s="153" t="s">
        <v>120</v>
      </c>
      <c r="B112" s="6" t="s">
        <v>169</v>
      </c>
      <c r="C112" s="7" t="s">
        <v>7</v>
      </c>
      <c r="D112" s="4"/>
      <c r="E112" s="5"/>
      <c r="F112" s="302">
        <f t="shared" ref="F112:H113" si="22">F113</f>
        <v>160</v>
      </c>
      <c r="G112" s="302">
        <f t="shared" si="22"/>
        <v>160</v>
      </c>
      <c r="H112" s="8">
        <f t="shared" si="22"/>
        <v>160</v>
      </c>
      <c r="I112" s="150"/>
    </row>
    <row r="113" spans="1:9" ht="15.95" customHeight="1" x14ac:dyDescent="0.2">
      <c r="A113" s="274" t="s">
        <v>121</v>
      </c>
      <c r="B113" s="13" t="s">
        <v>169</v>
      </c>
      <c r="C113" s="84">
        <v>300</v>
      </c>
      <c r="D113" s="71"/>
      <c r="E113" s="72"/>
      <c r="F113" s="304">
        <f t="shared" si="22"/>
        <v>160</v>
      </c>
      <c r="G113" s="304">
        <f t="shared" si="22"/>
        <v>160</v>
      </c>
      <c r="H113" s="85">
        <f t="shared" si="22"/>
        <v>160</v>
      </c>
      <c r="I113" s="9"/>
    </row>
    <row r="114" spans="1:9" ht="31.5" customHeight="1" x14ac:dyDescent="0.2">
      <c r="A114" s="276" t="s">
        <v>190</v>
      </c>
      <c r="B114" s="13" t="s">
        <v>169</v>
      </c>
      <c r="C114" s="84">
        <v>320</v>
      </c>
      <c r="D114" s="71">
        <v>10</v>
      </c>
      <c r="E114" s="72">
        <v>1</v>
      </c>
      <c r="F114" s="304">
        <f>'Приложение 5'!F231</f>
        <v>160</v>
      </c>
      <c r="G114" s="304">
        <f>'Приложение 5'!G231</f>
        <v>160</v>
      </c>
      <c r="H114" s="304">
        <f>'Приложение 5'!H231</f>
        <v>160</v>
      </c>
      <c r="I114" s="9"/>
    </row>
    <row r="115" spans="1:9" s="151" customFormat="1" ht="15.95" hidden="1" customHeight="1" x14ac:dyDescent="0.2">
      <c r="A115" s="153" t="s">
        <v>94</v>
      </c>
      <c r="B115" s="6" t="s">
        <v>95</v>
      </c>
      <c r="C115" s="7"/>
      <c r="D115" s="4"/>
      <c r="E115" s="5"/>
      <c r="F115" s="302">
        <f t="shared" ref="F115:H116" si="23">F116</f>
        <v>0</v>
      </c>
      <c r="G115" s="302">
        <f t="shared" si="23"/>
        <v>0</v>
      </c>
      <c r="H115" s="8">
        <f t="shared" si="23"/>
        <v>0</v>
      </c>
      <c r="I115" s="150"/>
    </row>
    <row r="116" spans="1:9" ht="32.1" hidden="1" customHeight="1" x14ac:dyDescent="0.2">
      <c r="A116" s="273" t="s">
        <v>171</v>
      </c>
      <c r="B116" s="13" t="s">
        <v>95</v>
      </c>
      <c r="C116" s="14">
        <v>200</v>
      </c>
      <c r="D116" s="11"/>
      <c r="E116" s="12"/>
      <c r="F116" s="303">
        <f t="shared" si="23"/>
        <v>0</v>
      </c>
      <c r="G116" s="303">
        <f t="shared" si="23"/>
        <v>0</v>
      </c>
      <c r="H116" s="15">
        <f t="shared" si="23"/>
        <v>0</v>
      </c>
      <c r="I116" s="9"/>
    </row>
    <row r="117" spans="1:9" ht="32.1" hidden="1" customHeight="1" x14ac:dyDescent="0.2">
      <c r="A117" s="273" t="s">
        <v>18</v>
      </c>
      <c r="B117" s="13" t="s">
        <v>95</v>
      </c>
      <c r="C117" s="14">
        <v>240</v>
      </c>
      <c r="D117" s="11">
        <v>5</v>
      </c>
      <c r="E117" s="12">
        <v>3</v>
      </c>
      <c r="F117" s="303"/>
      <c r="G117" s="303"/>
      <c r="H117" s="15"/>
      <c r="I117" s="9"/>
    </row>
    <row r="118" spans="1:9" s="151" customFormat="1" ht="15.95" customHeight="1" x14ac:dyDescent="0.2">
      <c r="A118" s="153" t="s">
        <v>11</v>
      </c>
      <c r="B118" s="6" t="s">
        <v>12</v>
      </c>
      <c r="C118" s="7" t="s">
        <v>7</v>
      </c>
      <c r="D118" s="4"/>
      <c r="E118" s="5"/>
      <c r="F118" s="302">
        <f t="shared" ref="F118:H119" si="24">F119</f>
        <v>718.3</v>
      </c>
      <c r="G118" s="302">
        <f t="shared" si="24"/>
        <v>718.3</v>
      </c>
      <c r="H118" s="8">
        <f t="shared" si="24"/>
        <v>718.3</v>
      </c>
      <c r="I118" s="150"/>
    </row>
    <row r="119" spans="1:9" ht="63.95" customHeight="1" x14ac:dyDescent="0.2">
      <c r="A119" s="273" t="s">
        <v>13</v>
      </c>
      <c r="B119" s="13" t="s">
        <v>12</v>
      </c>
      <c r="C119" s="14">
        <v>100</v>
      </c>
      <c r="D119" s="11"/>
      <c r="E119" s="12"/>
      <c r="F119" s="303">
        <f t="shared" si="24"/>
        <v>718.3</v>
      </c>
      <c r="G119" s="303">
        <f t="shared" si="24"/>
        <v>718.3</v>
      </c>
      <c r="H119" s="15">
        <f t="shared" si="24"/>
        <v>718.3</v>
      </c>
      <c r="I119" s="9"/>
    </row>
    <row r="120" spans="1:9" ht="32.1" customHeight="1" x14ac:dyDescent="0.2">
      <c r="A120" s="273" t="s">
        <v>14</v>
      </c>
      <c r="B120" s="13" t="s">
        <v>12</v>
      </c>
      <c r="C120" s="14">
        <v>120</v>
      </c>
      <c r="D120" s="11">
        <v>1</v>
      </c>
      <c r="E120" s="12">
        <v>2</v>
      </c>
      <c r="F120" s="303">
        <f>'Приложение 5'!F15</f>
        <v>718.3</v>
      </c>
      <c r="G120" s="303">
        <f>'Приложение 5'!G15</f>
        <v>718.3</v>
      </c>
      <c r="H120" s="303">
        <f>'Приложение 5'!H15</f>
        <v>718.3</v>
      </c>
      <c r="I120" s="9"/>
    </row>
    <row r="121" spans="1:9" s="151" customFormat="1" ht="15.95" hidden="1" customHeight="1" x14ac:dyDescent="0.2">
      <c r="A121" s="153" t="s">
        <v>96</v>
      </c>
      <c r="B121" s="6" t="s">
        <v>97</v>
      </c>
      <c r="C121" s="7"/>
      <c r="D121" s="4"/>
      <c r="E121" s="5"/>
      <c r="F121" s="302">
        <f t="shared" ref="F121:H122" si="25">F122</f>
        <v>0</v>
      </c>
      <c r="G121" s="302">
        <f t="shared" si="25"/>
        <v>0</v>
      </c>
      <c r="H121" s="8">
        <f t="shared" si="25"/>
        <v>0</v>
      </c>
      <c r="I121" s="150"/>
    </row>
    <row r="122" spans="1:9" ht="32.1" hidden="1" customHeight="1" x14ac:dyDescent="0.2">
      <c r="A122" s="273" t="s">
        <v>171</v>
      </c>
      <c r="B122" s="13" t="s">
        <v>97</v>
      </c>
      <c r="C122" s="14">
        <v>200</v>
      </c>
      <c r="D122" s="11"/>
      <c r="E122" s="12"/>
      <c r="F122" s="303">
        <f t="shared" si="25"/>
        <v>0</v>
      </c>
      <c r="G122" s="303">
        <f t="shared" si="25"/>
        <v>0</v>
      </c>
      <c r="H122" s="15">
        <f t="shared" si="25"/>
        <v>0</v>
      </c>
      <c r="I122" s="9"/>
    </row>
    <row r="123" spans="1:9" ht="32.1" hidden="1" customHeight="1" x14ac:dyDescent="0.2">
      <c r="A123" s="273" t="s">
        <v>18</v>
      </c>
      <c r="B123" s="13" t="s">
        <v>97</v>
      </c>
      <c r="C123" s="14">
        <v>240</v>
      </c>
      <c r="D123" s="11">
        <v>5</v>
      </c>
      <c r="E123" s="12">
        <v>3</v>
      </c>
      <c r="F123" s="303"/>
      <c r="G123" s="303"/>
      <c r="H123" s="15"/>
      <c r="I123" s="9"/>
    </row>
    <row r="124" spans="1:9" ht="32.1" customHeight="1" x14ac:dyDescent="0.2">
      <c r="A124" s="153" t="s">
        <v>184</v>
      </c>
      <c r="B124" s="6" t="s">
        <v>185</v>
      </c>
      <c r="C124" s="7"/>
      <c r="D124" s="4"/>
      <c r="E124" s="5"/>
      <c r="F124" s="302">
        <f>F125+F127</f>
        <v>242</v>
      </c>
      <c r="G124" s="302">
        <f t="shared" ref="G124:H124" si="26">G125+G127</f>
        <v>0</v>
      </c>
      <c r="H124" s="302">
        <f t="shared" si="26"/>
        <v>0</v>
      </c>
      <c r="I124" s="9"/>
    </row>
    <row r="125" spans="1:9" ht="32.1" customHeight="1" x14ac:dyDescent="0.2">
      <c r="A125" s="273" t="s">
        <v>171</v>
      </c>
      <c r="B125" s="13" t="s">
        <v>185</v>
      </c>
      <c r="C125" s="14">
        <v>200</v>
      </c>
      <c r="D125" s="11"/>
      <c r="E125" s="12"/>
      <c r="F125" s="303">
        <f>F126</f>
        <v>140</v>
      </c>
      <c r="G125" s="303">
        <f t="shared" ref="G125:H125" si="27">G126</f>
        <v>0</v>
      </c>
      <c r="H125" s="303">
        <f t="shared" si="27"/>
        <v>0</v>
      </c>
      <c r="I125" s="9"/>
    </row>
    <row r="126" spans="1:9" ht="32.1" customHeight="1" x14ac:dyDescent="0.2">
      <c r="A126" s="273" t="s">
        <v>18</v>
      </c>
      <c r="B126" s="13" t="s">
        <v>185</v>
      </c>
      <c r="C126" s="14">
        <v>240</v>
      </c>
      <c r="D126" s="11">
        <v>5</v>
      </c>
      <c r="E126" s="12">
        <v>2</v>
      </c>
      <c r="F126" s="303">
        <f>'Приложение 5'!F133</f>
        <v>140</v>
      </c>
      <c r="G126" s="303">
        <f>'Приложение 5'!G133</f>
        <v>0</v>
      </c>
      <c r="H126" s="303">
        <f>'Приложение 5'!H133</f>
        <v>0</v>
      </c>
      <c r="I126" s="9"/>
    </row>
    <row r="127" spans="1:9" ht="21" customHeight="1" x14ac:dyDescent="0.2">
      <c r="A127" s="273" t="s">
        <v>19</v>
      </c>
      <c r="B127" s="13" t="s">
        <v>185</v>
      </c>
      <c r="C127" s="14">
        <v>800</v>
      </c>
      <c r="D127" s="11"/>
      <c r="E127" s="12"/>
      <c r="F127" s="303">
        <f>F128</f>
        <v>102</v>
      </c>
      <c r="G127" s="303">
        <f t="shared" ref="G127:H127" si="28">G128</f>
        <v>0</v>
      </c>
      <c r="H127" s="303">
        <f t="shared" si="28"/>
        <v>0</v>
      </c>
      <c r="I127" s="9"/>
    </row>
    <row r="128" spans="1:9" ht="22.5" customHeight="1" x14ac:dyDescent="0.2">
      <c r="A128" s="273" t="s">
        <v>20</v>
      </c>
      <c r="B128" s="13" t="s">
        <v>185</v>
      </c>
      <c r="C128" s="14">
        <v>850</v>
      </c>
      <c r="D128" s="11">
        <v>5</v>
      </c>
      <c r="E128" s="12">
        <v>2</v>
      </c>
      <c r="F128" s="303">
        <f>'Приложение 5'!F135</f>
        <v>102</v>
      </c>
      <c r="G128" s="303">
        <f>'Приложение 5'!G135</f>
        <v>0</v>
      </c>
      <c r="H128" s="303">
        <f>'Приложение 5'!H135</f>
        <v>0</v>
      </c>
      <c r="I128" s="9"/>
    </row>
    <row r="129" spans="1:9" s="151" customFormat="1" ht="32.1" hidden="1" customHeight="1" x14ac:dyDescent="0.2">
      <c r="A129" s="153" t="s">
        <v>98</v>
      </c>
      <c r="B129" s="6" t="s">
        <v>99</v>
      </c>
      <c r="C129" s="7"/>
      <c r="D129" s="4"/>
      <c r="E129" s="5"/>
      <c r="F129" s="302">
        <f t="shared" ref="F129:H130" si="29">F130</f>
        <v>0</v>
      </c>
      <c r="G129" s="302">
        <f t="shared" si="29"/>
        <v>0</v>
      </c>
      <c r="H129" s="8">
        <f t="shared" si="29"/>
        <v>0</v>
      </c>
      <c r="I129" s="150"/>
    </row>
    <row r="130" spans="1:9" ht="32.1" hidden="1" customHeight="1" x14ac:dyDescent="0.2">
      <c r="A130" s="273" t="s">
        <v>171</v>
      </c>
      <c r="B130" s="13" t="s">
        <v>99</v>
      </c>
      <c r="C130" s="14">
        <v>200</v>
      </c>
      <c r="D130" s="11"/>
      <c r="E130" s="12"/>
      <c r="F130" s="303">
        <f t="shared" si="29"/>
        <v>0</v>
      </c>
      <c r="G130" s="303">
        <f t="shared" si="29"/>
        <v>0</v>
      </c>
      <c r="H130" s="15">
        <f t="shared" si="29"/>
        <v>0</v>
      </c>
      <c r="I130" s="9"/>
    </row>
    <row r="131" spans="1:9" ht="32.1" hidden="1" customHeight="1" x14ac:dyDescent="0.2">
      <c r="A131" s="273" t="s">
        <v>18</v>
      </c>
      <c r="B131" s="41" t="s">
        <v>99</v>
      </c>
      <c r="C131" s="26">
        <v>240</v>
      </c>
      <c r="D131" s="24">
        <v>5</v>
      </c>
      <c r="E131" s="24">
        <v>3</v>
      </c>
      <c r="F131" s="266"/>
      <c r="G131" s="266"/>
      <c r="H131" s="27"/>
      <c r="I131" s="9"/>
    </row>
    <row r="132" spans="1:9" ht="32.1" customHeight="1" x14ac:dyDescent="0.2">
      <c r="A132" s="153" t="s">
        <v>29</v>
      </c>
      <c r="B132" s="67" t="s">
        <v>30</v>
      </c>
      <c r="C132" s="20"/>
      <c r="D132" s="18"/>
      <c r="E132" s="18"/>
      <c r="F132" s="301">
        <f t="shared" ref="F132:H133" si="30">F133</f>
        <v>414.8</v>
      </c>
      <c r="G132" s="301">
        <f t="shared" si="30"/>
        <v>0</v>
      </c>
      <c r="H132" s="21">
        <f t="shared" si="30"/>
        <v>0</v>
      </c>
      <c r="I132" s="9"/>
    </row>
    <row r="133" spans="1:9" ht="32.1" customHeight="1" x14ac:dyDescent="0.2">
      <c r="A133" s="273" t="s">
        <v>171</v>
      </c>
      <c r="B133" s="41" t="s">
        <v>30</v>
      </c>
      <c r="C133" s="26">
        <v>200</v>
      </c>
      <c r="D133" s="24"/>
      <c r="E133" s="24"/>
      <c r="F133" s="266">
        <f t="shared" si="30"/>
        <v>414.8</v>
      </c>
      <c r="G133" s="266">
        <f t="shared" si="30"/>
        <v>0</v>
      </c>
      <c r="H133" s="27">
        <f t="shared" si="30"/>
        <v>0</v>
      </c>
      <c r="I133" s="9"/>
    </row>
    <row r="134" spans="1:9" ht="32.1" customHeight="1" x14ac:dyDescent="0.2">
      <c r="A134" s="273" t="s">
        <v>18</v>
      </c>
      <c r="B134" s="41" t="s">
        <v>30</v>
      </c>
      <c r="C134" s="26">
        <v>240</v>
      </c>
      <c r="D134" s="24">
        <v>1</v>
      </c>
      <c r="E134" s="24">
        <v>7</v>
      </c>
      <c r="F134" s="266">
        <f>'Приложение 5'!F44</f>
        <v>414.8</v>
      </c>
      <c r="G134" s="266">
        <f>'Приложение 5'!G44</f>
        <v>0</v>
      </c>
      <c r="H134" s="266">
        <f>'Приложение 5'!H44</f>
        <v>0</v>
      </c>
      <c r="I134" s="9"/>
    </row>
    <row r="135" spans="1:9" s="151" customFormat="1" ht="48" hidden="1" customHeight="1" x14ac:dyDescent="0.2">
      <c r="A135" s="153" t="s">
        <v>66</v>
      </c>
      <c r="B135" s="67" t="s">
        <v>67</v>
      </c>
      <c r="C135" s="20"/>
      <c r="D135" s="18"/>
      <c r="E135" s="18"/>
      <c r="F135" s="301">
        <f t="shared" ref="F135:H136" si="31">F136</f>
        <v>0</v>
      </c>
      <c r="G135" s="301">
        <f t="shared" si="31"/>
        <v>0</v>
      </c>
      <c r="H135" s="21">
        <f t="shared" si="31"/>
        <v>0</v>
      </c>
      <c r="I135" s="150"/>
    </row>
    <row r="136" spans="1:9" ht="32.1" hidden="1" customHeight="1" x14ac:dyDescent="0.2">
      <c r="A136" s="273" t="s">
        <v>171</v>
      </c>
      <c r="B136" s="41" t="s">
        <v>67</v>
      </c>
      <c r="C136" s="26">
        <v>200</v>
      </c>
      <c r="D136" s="24"/>
      <c r="E136" s="24"/>
      <c r="F136" s="266">
        <f t="shared" si="31"/>
        <v>0</v>
      </c>
      <c r="G136" s="266">
        <f t="shared" si="31"/>
        <v>0</v>
      </c>
      <c r="H136" s="27">
        <f t="shared" si="31"/>
        <v>0</v>
      </c>
      <c r="I136" s="9"/>
    </row>
    <row r="137" spans="1:9" ht="32.1" hidden="1" customHeight="1" x14ac:dyDescent="0.2">
      <c r="A137" s="273" t="s">
        <v>18</v>
      </c>
      <c r="B137" s="13" t="s">
        <v>67</v>
      </c>
      <c r="C137" s="14">
        <v>240</v>
      </c>
      <c r="D137" s="11">
        <v>4</v>
      </c>
      <c r="E137" s="12">
        <v>9</v>
      </c>
      <c r="F137" s="303"/>
      <c r="G137" s="303"/>
      <c r="H137" s="15"/>
      <c r="I137" s="9"/>
    </row>
    <row r="138" spans="1:9" s="151" customFormat="1" ht="32.1" hidden="1" customHeight="1" x14ac:dyDescent="0.2">
      <c r="A138" s="153" t="s">
        <v>70</v>
      </c>
      <c r="B138" s="6" t="s">
        <v>71</v>
      </c>
      <c r="C138" s="7"/>
      <c r="D138" s="4"/>
      <c r="E138" s="5"/>
      <c r="F138" s="302">
        <f t="shared" ref="F138:H139" si="32">F139</f>
        <v>0</v>
      </c>
      <c r="G138" s="302">
        <f t="shared" si="32"/>
        <v>0</v>
      </c>
      <c r="H138" s="8">
        <f t="shared" si="32"/>
        <v>0</v>
      </c>
      <c r="I138" s="150"/>
    </row>
    <row r="139" spans="1:9" ht="32.1" hidden="1" customHeight="1" x14ac:dyDescent="0.2">
      <c r="A139" s="273" t="s">
        <v>171</v>
      </c>
      <c r="B139" s="13" t="s">
        <v>71</v>
      </c>
      <c r="C139" s="14">
        <v>200</v>
      </c>
      <c r="D139" s="11"/>
      <c r="E139" s="12"/>
      <c r="F139" s="303">
        <f t="shared" si="32"/>
        <v>0</v>
      </c>
      <c r="G139" s="303">
        <f t="shared" si="32"/>
        <v>0</v>
      </c>
      <c r="H139" s="15">
        <f t="shared" si="32"/>
        <v>0</v>
      </c>
      <c r="I139" s="9"/>
    </row>
    <row r="140" spans="1:9" ht="32.1" hidden="1" customHeight="1" x14ac:dyDescent="0.2">
      <c r="A140" s="273" t="s">
        <v>18</v>
      </c>
      <c r="B140" s="13" t="s">
        <v>71</v>
      </c>
      <c r="C140" s="14">
        <v>240</v>
      </c>
      <c r="D140" s="11">
        <v>4</v>
      </c>
      <c r="E140" s="12">
        <v>12</v>
      </c>
      <c r="F140" s="303"/>
      <c r="G140" s="303"/>
      <c r="H140" s="15"/>
      <c r="I140" s="9"/>
    </row>
    <row r="141" spans="1:9" s="151" customFormat="1" ht="15.95" customHeight="1" x14ac:dyDescent="0.2">
      <c r="A141" s="153" t="s">
        <v>77</v>
      </c>
      <c r="B141" s="6" t="s">
        <v>78</v>
      </c>
      <c r="C141" s="20"/>
      <c r="D141" s="17"/>
      <c r="E141" s="18"/>
      <c r="F141" s="301">
        <f>F142+F144</f>
        <v>5</v>
      </c>
      <c r="G141" s="301">
        <f>G142+G144</f>
        <v>0</v>
      </c>
      <c r="H141" s="21">
        <f>H142+H144</f>
        <v>0</v>
      </c>
      <c r="I141" s="150"/>
    </row>
    <row r="142" spans="1:9" ht="32.1" customHeight="1" x14ac:dyDescent="0.2">
      <c r="A142" s="273" t="s">
        <v>171</v>
      </c>
      <c r="B142" s="13" t="s">
        <v>78</v>
      </c>
      <c r="C142" s="32">
        <v>200</v>
      </c>
      <c r="D142" s="29"/>
      <c r="E142" s="30"/>
      <c r="F142" s="307">
        <f>F143</f>
        <v>5</v>
      </c>
      <c r="G142" s="307">
        <f>G143</f>
        <v>0</v>
      </c>
      <c r="H142" s="33">
        <f>H143</f>
        <v>0</v>
      </c>
      <c r="I142" s="9"/>
    </row>
    <row r="143" spans="1:9" ht="32.1" customHeight="1" x14ac:dyDescent="0.2">
      <c r="A143" s="273" t="s">
        <v>18</v>
      </c>
      <c r="B143" s="13" t="s">
        <v>78</v>
      </c>
      <c r="C143" s="14">
        <v>240</v>
      </c>
      <c r="D143" s="11">
        <v>5</v>
      </c>
      <c r="E143" s="12">
        <v>1</v>
      </c>
      <c r="F143" s="303">
        <f>'Приложение 5'!F124</f>
        <v>5</v>
      </c>
      <c r="G143" s="303">
        <f>'Приложение 5'!G124</f>
        <v>0</v>
      </c>
      <c r="H143" s="303">
        <f>'Приложение 5'!H124</f>
        <v>0</v>
      </c>
      <c r="I143" s="9"/>
    </row>
    <row r="144" spans="1:9" ht="15.95" hidden="1" customHeight="1" x14ac:dyDescent="0.2">
      <c r="A144" s="273" t="s">
        <v>19</v>
      </c>
      <c r="B144" s="13" t="s">
        <v>78</v>
      </c>
      <c r="C144" s="26">
        <v>800</v>
      </c>
      <c r="D144" s="23"/>
      <c r="E144" s="24"/>
      <c r="F144" s="266">
        <f>F145</f>
        <v>0</v>
      </c>
      <c r="G144" s="266">
        <f>G145</f>
        <v>0</v>
      </c>
      <c r="H144" s="27">
        <f>H145</f>
        <v>0</v>
      </c>
      <c r="I144" s="9"/>
    </row>
    <row r="145" spans="1:9" ht="18.75" hidden="1" customHeight="1" x14ac:dyDescent="0.2">
      <c r="A145" s="273" t="s">
        <v>20</v>
      </c>
      <c r="B145" s="13" t="s">
        <v>78</v>
      </c>
      <c r="C145" s="32">
        <v>850</v>
      </c>
      <c r="D145" s="29">
        <v>5</v>
      </c>
      <c r="E145" s="30">
        <v>1</v>
      </c>
      <c r="F145" s="307"/>
      <c r="G145" s="307"/>
      <c r="H145" s="33"/>
      <c r="I145" s="9"/>
    </row>
    <row r="146" spans="1:9" s="151" customFormat="1" ht="32.1" hidden="1" customHeight="1" x14ac:dyDescent="0.2">
      <c r="A146" s="153" t="s">
        <v>103</v>
      </c>
      <c r="B146" s="6" t="s">
        <v>104</v>
      </c>
      <c r="C146" s="7"/>
      <c r="D146" s="4"/>
      <c r="E146" s="5"/>
      <c r="F146" s="302">
        <f t="shared" ref="F146:H147" si="33">F147</f>
        <v>0</v>
      </c>
      <c r="G146" s="302">
        <f t="shared" si="33"/>
        <v>0</v>
      </c>
      <c r="H146" s="8">
        <f t="shared" si="33"/>
        <v>0</v>
      </c>
      <c r="I146" s="150"/>
    </row>
    <row r="147" spans="1:9" ht="32.1" hidden="1" customHeight="1" x14ac:dyDescent="0.2">
      <c r="A147" s="273" t="s">
        <v>171</v>
      </c>
      <c r="B147" s="13" t="s">
        <v>104</v>
      </c>
      <c r="C147" s="14">
        <v>200</v>
      </c>
      <c r="D147" s="71"/>
      <c r="E147" s="72"/>
      <c r="F147" s="304">
        <f t="shared" si="33"/>
        <v>0</v>
      </c>
      <c r="G147" s="304">
        <f t="shared" si="33"/>
        <v>0</v>
      </c>
      <c r="H147" s="15">
        <f t="shared" si="33"/>
        <v>0</v>
      </c>
      <c r="I147" s="9"/>
    </row>
    <row r="148" spans="1:9" ht="32.1" hidden="1" customHeight="1" x14ac:dyDescent="0.2">
      <c r="A148" s="274" t="s">
        <v>18</v>
      </c>
      <c r="B148" s="13" t="s">
        <v>104</v>
      </c>
      <c r="C148" s="14">
        <v>240</v>
      </c>
      <c r="D148" s="71">
        <v>7</v>
      </c>
      <c r="E148" s="72">
        <v>7</v>
      </c>
      <c r="F148" s="304"/>
      <c r="G148" s="304"/>
      <c r="H148" s="15"/>
      <c r="I148" s="9"/>
    </row>
    <row r="149" spans="1:9" s="151" customFormat="1" ht="15.95" customHeight="1" x14ac:dyDescent="0.2">
      <c r="A149" s="153" t="s">
        <v>170</v>
      </c>
      <c r="B149" s="6" t="s">
        <v>32</v>
      </c>
      <c r="C149" s="7" t="s">
        <v>7</v>
      </c>
      <c r="D149" s="4"/>
      <c r="E149" s="5"/>
      <c r="F149" s="302">
        <f t="shared" ref="F149:H150" si="34">F150</f>
        <v>5</v>
      </c>
      <c r="G149" s="302">
        <f t="shared" si="34"/>
        <v>5</v>
      </c>
      <c r="H149" s="8">
        <f t="shared" si="34"/>
        <v>5</v>
      </c>
      <c r="I149" s="150"/>
    </row>
    <row r="150" spans="1:9" ht="15.95" customHeight="1" x14ac:dyDescent="0.2">
      <c r="A150" s="273" t="s">
        <v>19</v>
      </c>
      <c r="B150" s="13" t="s">
        <v>32</v>
      </c>
      <c r="C150" s="14">
        <v>800</v>
      </c>
      <c r="D150" s="11"/>
      <c r="E150" s="12"/>
      <c r="F150" s="303">
        <f t="shared" si="34"/>
        <v>5</v>
      </c>
      <c r="G150" s="303">
        <f t="shared" si="34"/>
        <v>5</v>
      </c>
      <c r="H150" s="15">
        <f t="shared" si="34"/>
        <v>5</v>
      </c>
      <c r="I150" s="9"/>
    </row>
    <row r="151" spans="1:9" ht="15.95" customHeight="1" x14ac:dyDescent="0.2">
      <c r="A151" s="273" t="s">
        <v>33</v>
      </c>
      <c r="B151" s="13" t="s">
        <v>32</v>
      </c>
      <c r="C151" s="14">
        <v>870</v>
      </c>
      <c r="D151" s="11">
        <v>1</v>
      </c>
      <c r="E151" s="12">
        <v>11</v>
      </c>
      <c r="F151" s="303">
        <f>'Приложение 5'!F49</f>
        <v>5</v>
      </c>
      <c r="G151" s="303">
        <f>'Приложение 5'!G49</f>
        <v>5</v>
      </c>
      <c r="H151" s="303">
        <f>'Приложение 5'!H49</f>
        <v>5</v>
      </c>
      <c r="I151" s="9"/>
    </row>
    <row r="152" spans="1:9" s="151" customFormat="1" ht="32.1" customHeight="1" x14ac:dyDescent="0.2">
      <c r="A152" s="153" t="s">
        <v>112</v>
      </c>
      <c r="B152" s="6" t="s">
        <v>113</v>
      </c>
      <c r="C152" s="7"/>
      <c r="D152" s="4"/>
      <c r="E152" s="5"/>
      <c r="F152" s="302">
        <f t="shared" ref="F152:H153" si="35">F153</f>
        <v>0</v>
      </c>
      <c r="G152" s="302">
        <f t="shared" si="35"/>
        <v>0</v>
      </c>
      <c r="H152" s="8">
        <f t="shared" si="35"/>
        <v>0</v>
      </c>
      <c r="I152" s="150"/>
    </row>
    <row r="153" spans="1:9" ht="32.1" customHeight="1" x14ac:dyDescent="0.2">
      <c r="A153" s="273" t="s">
        <v>171</v>
      </c>
      <c r="B153" s="13" t="s">
        <v>113</v>
      </c>
      <c r="C153" s="88">
        <v>200</v>
      </c>
      <c r="D153" s="86"/>
      <c r="E153" s="87"/>
      <c r="F153" s="305">
        <f t="shared" si="35"/>
        <v>0</v>
      </c>
      <c r="G153" s="305">
        <f t="shared" si="35"/>
        <v>0</v>
      </c>
      <c r="H153" s="89">
        <f t="shared" si="35"/>
        <v>0</v>
      </c>
      <c r="I153" s="9"/>
    </row>
    <row r="154" spans="1:9" ht="32.1" customHeight="1" x14ac:dyDescent="0.2">
      <c r="A154" s="274" t="s">
        <v>18</v>
      </c>
      <c r="B154" s="13" t="s">
        <v>113</v>
      </c>
      <c r="C154" s="88">
        <v>240</v>
      </c>
      <c r="D154" s="86">
        <v>8</v>
      </c>
      <c r="E154" s="87">
        <v>1</v>
      </c>
      <c r="F154" s="305">
        <f>'Приложение 5'!F202</f>
        <v>0</v>
      </c>
      <c r="G154" s="305">
        <f>'Приложение 5'!G202</f>
        <v>0</v>
      </c>
      <c r="H154" s="305">
        <f>'Приложение 5'!H202</f>
        <v>0</v>
      </c>
      <c r="I154" s="9"/>
    </row>
    <row r="155" spans="1:9" s="151" customFormat="1" ht="32.1" hidden="1" customHeight="1" x14ac:dyDescent="0.2">
      <c r="A155" s="153" t="s">
        <v>114</v>
      </c>
      <c r="B155" s="6" t="s">
        <v>115</v>
      </c>
      <c r="C155" s="20"/>
      <c r="D155" s="17"/>
      <c r="E155" s="18"/>
      <c r="F155" s="301">
        <f>F156+F158+F160</f>
        <v>0</v>
      </c>
      <c r="G155" s="301">
        <f>G156+G158+G160</f>
        <v>0</v>
      </c>
      <c r="H155" s="21">
        <f>H156+H158+H160</f>
        <v>0</v>
      </c>
      <c r="I155" s="150"/>
    </row>
    <row r="156" spans="1:9" ht="63.95" hidden="1" customHeight="1" x14ac:dyDescent="0.2">
      <c r="A156" s="273" t="s">
        <v>13</v>
      </c>
      <c r="B156" s="13" t="s">
        <v>115</v>
      </c>
      <c r="C156" s="88">
        <v>100</v>
      </c>
      <c r="D156" s="86"/>
      <c r="E156" s="87"/>
      <c r="F156" s="305">
        <f>F157</f>
        <v>0</v>
      </c>
      <c r="G156" s="305">
        <f>G157</f>
        <v>0</v>
      </c>
      <c r="H156" s="89">
        <f>H157</f>
        <v>0</v>
      </c>
      <c r="I156" s="9"/>
    </row>
    <row r="157" spans="1:9" ht="15.95" hidden="1" customHeight="1" x14ac:dyDescent="0.2">
      <c r="A157" s="279" t="s">
        <v>110</v>
      </c>
      <c r="B157" s="13" t="s">
        <v>115</v>
      </c>
      <c r="C157" s="88">
        <v>110</v>
      </c>
      <c r="D157" s="86">
        <v>8</v>
      </c>
      <c r="E157" s="87">
        <v>1</v>
      </c>
      <c r="F157" s="305"/>
      <c r="G157" s="305"/>
      <c r="H157" s="89"/>
      <c r="I157" s="9"/>
    </row>
    <row r="158" spans="1:9" ht="32.1" hidden="1" customHeight="1" x14ac:dyDescent="0.2">
      <c r="A158" s="273" t="s">
        <v>171</v>
      </c>
      <c r="B158" s="13" t="s">
        <v>115</v>
      </c>
      <c r="C158" s="88">
        <v>200</v>
      </c>
      <c r="D158" s="86"/>
      <c r="E158" s="87"/>
      <c r="F158" s="305">
        <f>F159</f>
        <v>0</v>
      </c>
      <c r="G158" s="305">
        <f>G159</f>
        <v>0</v>
      </c>
      <c r="H158" s="89">
        <f>H159</f>
        <v>0</v>
      </c>
      <c r="I158" s="9"/>
    </row>
    <row r="159" spans="1:9" ht="32.1" hidden="1" customHeight="1" x14ac:dyDescent="0.2">
      <c r="A159" s="274" t="s">
        <v>18</v>
      </c>
      <c r="B159" s="13" t="s">
        <v>115</v>
      </c>
      <c r="C159" s="88">
        <v>240</v>
      </c>
      <c r="D159" s="86">
        <v>8</v>
      </c>
      <c r="E159" s="87">
        <v>1</v>
      </c>
      <c r="F159" s="305"/>
      <c r="G159" s="305"/>
      <c r="H159" s="89"/>
      <c r="I159" s="9"/>
    </row>
    <row r="160" spans="1:9" ht="15.95" hidden="1" customHeight="1" x14ac:dyDescent="0.2">
      <c r="A160" s="273" t="s">
        <v>19</v>
      </c>
      <c r="B160" s="13" t="s">
        <v>115</v>
      </c>
      <c r="C160" s="88">
        <v>800</v>
      </c>
      <c r="D160" s="86">
        <v>8</v>
      </c>
      <c r="E160" s="87">
        <v>1</v>
      </c>
      <c r="F160" s="305">
        <f>F161</f>
        <v>0</v>
      </c>
      <c r="G160" s="305">
        <f>G161</f>
        <v>0</v>
      </c>
      <c r="H160" s="89">
        <f>H161</f>
        <v>0</v>
      </c>
      <c r="I160" s="9"/>
    </row>
    <row r="161" spans="1:9" ht="15.95" hidden="1" customHeight="1" x14ac:dyDescent="0.2">
      <c r="A161" s="273" t="s">
        <v>20</v>
      </c>
      <c r="B161" s="13" t="s">
        <v>115</v>
      </c>
      <c r="C161" s="84">
        <v>850</v>
      </c>
      <c r="D161" s="71">
        <v>8</v>
      </c>
      <c r="E161" s="72">
        <v>1</v>
      </c>
      <c r="F161" s="304"/>
      <c r="G161" s="304"/>
      <c r="H161" s="85"/>
      <c r="I161" s="9"/>
    </row>
    <row r="162" spans="1:9" s="151" customFormat="1" ht="32.1" customHeight="1" x14ac:dyDescent="0.2">
      <c r="A162" s="153" t="s">
        <v>41</v>
      </c>
      <c r="B162" s="6" t="s">
        <v>42</v>
      </c>
      <c r="C162" s="154" t="s">
        <v>7</v>
      </c>
      <c r="D162" s="4"/>
      <c r="E162" s="5"/>
      <c r="F162" s="250">
        <f>F163+F165</f>
        <v>99.4</v>
      </c>
      <c r="G162" s="250">
        <f>G163+G165</f>
        <v>101.2</v>
      </c>
      <c r="H162" s="221">
        <f>H163+H165</f>
        <v>103.3</v>
      </c>
      <c r="I162" s="150"/>
    </row>
    <row r="163" spans="1:9" s="151" customFormat="1" ht="63.95" customHeight="1" x14ac:dyDescent="0.2">
      <c r="A163" s="273" t="s">
        <v>13</v>
      </c>
      <c r="B163" s="129" t="s">
        <v>42</v>
      </c>
      <c r="C163" s="26">
        <v>100</v>
      </c>
      <c r="D163" s="24"/>
      <c r="E163" s="24"/>
      <c r="F163" s="266">
        <f>F164</f>
        <v>94.7</v>
      </c>
      <c r="G163" s="266">
        <f>G164</f>
        <v>98.5</v>
      </c>
      <c r="H163" s="27">
        <f>H164</f>
        <v>102.3</v>
      </c>
      <c r="I163" s="150"/>
    </row>
    <row r="164" spans="1:9" ht="32.1" customHeight="1" x14ac:dyDescent="0.2">
      <c r="A164" s="273" t="s">
        <v>43</v>
      </c>
      <c r="B164" s="129" t="s">
        <v>42</v>
      </c>
      <c r="C164" s="26">
        <v>120</v>
      </c>
      <c r="D164" s="24">
        <v>2</v>
      </c>
      <c r="E164" s="24">
        <v>3</v>
      </c>
      <c r="F164" s="266">
        <f>'Приложение 5'!F65</f>
        <v>94.7</v>
      </c>
      <c r="G164" s="266">
        <f>'Приложение 5'!G65</f>
        <v>98.5</v>
      </c>
      <c r="H164" s="266">
        <f>'Приложение 5'!H65</f>
        <v>102.3</v>
      </c>
      <c r="I164" s="9"/>
    </row>
    <row r="165" spans="1:9" ht="32.1" customHeight="1" x14ac:dyDescent="0.2">
      <c r="A165" s="273" t="s">
        <v>171</v>
      </c>
      <c r="B165" s="129" t="s">
        <v>44</v>
      </c>
      <c r="C165" s="26">
        <v>200</v>
      </c>
      <c r="D165" s="24"/>
      <c r="E165" s="24"/>
      <c r="F165" s="266">
        <f>F166</f>
        <v>4.7</v>
      </c>
      <c r="G165" s="266">
        <f>G166</f>
        <v>2.7</v>
      </c>
      <c r="H165" s="27">
        <f>H166</f>
        <v>1</v>
      </c>
      <c r="I165" s="9"/>
    </row>
    <row r="166" spans="1:9" ht="32.1" customHeight="1" x14ac:dyDescent="0.2">
      <c r="A166" s="273" t="s">
        <v>18</v>
      </c>
      <c r="B166" s="129" t="s">
        <v>44</v>
      </c>
      <c r="C166" s="26">
        <v>240</v>
      </c>
      <c r="D166" s="24">
        <v>2</v>
      </c>
      <c r="E166" s="24">
        <v>3</v>
      </c>
      <c r="F166" s="266">
        <f>'Приложение 5'!F67</f>
        <v>4.7</v>
      </c>
      <c r="G166" s="266">
        <f>'Приложение 5'!G67</f>
        <v>2.7</v>
      </c>
      <c r="H166" s="266">
        <f>'Приложение 5'!H67</f>
        <v>1</v>
      </c>
      <c r="I166" s="9"/>
    </row>
    <row r="167" spans="1:9" s="151" customFormat="1" ht="32.1" customHeight="1" x14ac:dyDescent="0.2">
      <c r="A167" s="153" t="s">
        <v>132</v>
      </c>
      <c r="B167" s="152" t="s">
        <v>131</v>
      </c>
      <c r="C167" s="20"/>
      <c r="D167" s="18"/>
      <c r="E167" s="18"/>
      <c r="F167" s="301">
        <f t="shared" ref="F167:H168" si="36">F168</f>
        <v>0.1</v>
      </c>
      <c r="G167" s="301">
        <f t="shared" si="36"/>
        <v>0.1</v>
      </c>
      <c r="H167" s="21">
        <f t="shared" si="36"/>
        <v>0.1</v>
      </c>
      <c r="I167" s="150"/>
    </row>
    <row r="168" spans="1:9" ht="32.1" customHeight="1" x14ac:dyDescent="0.2">
      <c r="A168" s="273" t="s">
        <v>171</v>
      </c>
      <c r="B168" s="129" t="s">
        <v>131</v>
      </c>
      <c r="C168" s="26">
        <v>200</v>
      </c>
      <c r="D168" s="24"/>
      <c r="E168" s="24"/>
      <c r="F168" s="266">
        <f t="shared" si="36"/>
        <v>0.1</v>
      </c>
      <c r="G168" s="266">
        <f t="shared" si="36"/>
        <v>0.1</v>
      </c>
      <c r="H168" s="27">
        <f t="shared" si="36"/>
        <v>0.1</v>
      </c>
      <c r="I168" s="103"/>
    </row>
    <row r="169" spans="1:9" ht="32.1" customHeight="1" x14ac:dyDescent="0.2">
      <c r="A169" s="273" t="s">
        <v>18</v>
      </c>
      <c r="B169" s="41" t="s">
        <v>131</v>
      </c>
      <c r="C169" s="26">
        <v>240</v>
      </c>
      <c r="D169" s="24">
        <v>1</v>
      </c>
      <c r="E169" s="24">
        <v>4</v>
      </c>
      <c r="F169" s="266">
        <f>'Приложение 5'!F28</f>
        <v>0.1</v>
      </c>
      <c r="G169" s="266">
        <f>'Приложение 5'!G28</f>
        <v>0.1</v>
      </c>
      <c r="H169" s="266">
        <f>'Приложение 5'!H28</f>
        <v>0.1</v>
      </c>
      <c r="I169" s="9"/>
    </row>
    <row r="170" spans="1:9" ht="65.25" customHeight="1" x14ac:dyDescent="0.2">
      <c r="A170" s="398" t="s">
        <v>276</v>
      </c>
      <c r="B170" s="67" t="s">
        <v>278</v>
      </c>
      <c r="C170" s="20"/>
      <c r="D170" s="18"/>
      <c r="E170" s="18"/>
      <c r="F170" s="301">
        <f>F171</f>
        <v>595.4</v>
      </c>
      <c r="G170" s="301">
        <f t="shared" ref="G170:H170" si="37">G171</f>
        <v>0</v>
      </c>
      <c r="H170" s="301">
        <f t="shared" si="37"/>
        <v>0</v>
      </c>
      <c r="I170" s="9"/>
    </row>
    <row r="171" spans="1:9" ht="32.1" customHeight="1" x14ac:dyDescent="0.2">
      <c r="A171" s="273" t="s">
        <v>171</v>
      </c>
      <c r="B171" s="41" t="s">
        <v>278</v>
      </c>
      <c r="C171" s="26">
        <v>200</v>
      </c>
      <c r="D171" s="24"/>
      <c r="E171" s="24"/>
      <c r="F171" s="266">
        <f>F172</f>
        <v>595.4</v>
      </c>
      <c r="G171" s="266">
        <f t="shared" ref="G171:H171" si="38">G172</f>
        <v>0</v>
      </c>
      <c r="H171" s="266">
        <f t="shared" si="38"/>
        <v>0</v>
      </c>
      <c r="I171" s="9"/>
    </row>
    <row r="172" spans="1:9" ht="32.1" customHeight="1" x14ac:dyDescent="0.2">
      <c r="A172" s="273" t="s">
        <v>18</v>
      </c>
      <c r="B172" s="41" t="s">
        <v>278</v>
      </c>
      <c r="C172" s="26">
        <v>240</v>
      </c>
      <c r="D172" s="24"/>
      <c r="E172" s="24"/>
      <c r="F172" s="266">
        <f>'Приложение 5'!F212</f>
        <v>595.4</v>
      </c>
      <c r="G172" s="266"/>
      <c r="H172" s="266"/>
      <c r="I172" s="9"/>
    </row>
    <row r="173" spans="1:9" ht="69" customHeight="1" x14ac:dyDescent="0.2">
      <c r="A173" s="398" t="s">
        <v>277</v>
      </c>
      <c r="B173" s="67" t="s">
        <v>279</v>
      </c>
      <c r="C173" s="20"/>
      <c r="D173" s="18"/>
      <c r="E173" s="18"/>
      <c r="F173" s="301">
        <f>F174</f>
        <v>31.4</v>
      </c>
      <c r="G173" s="301">
        <f t="shared" ref="G173:H174" si="39">G174</f>
        <v>0</v>
      </c>
      <c r="H173" s="301">
        <f t="shared" si="39"/>
        <v>0</v>
      </c>
      <c r="I173" s="9"/>
    </row>
    <row r="174" spans="1:9" ht="32.1" customHeight="1" x14ac:dyDescent="0.2">
      <c r="A174" s="273" t="s">
        <v>171</v>
      </c>
      <c r="B174" s="41" t="s">
        <v>279</v>
      </c>
      <c r="C174" s="26">
        <v>200</v>
      </c>
      <c r="D174" s="24"/>
      <c r="E174" s="24"/>
      <c r="F174" s="266">
        <f>F175</f>
        <v>31.4</v>
      </c>
      <c r="G174" s="266">
        <f t="shared" si="39"/>
        <v>0</v>
      </c>
      <c r="H174" s="266">
        <f t="shared" si="39"/>
        <v>0</v>
      </c>
      <c r="I174" s="9"/>
    </row>
    <row r="175" spans="1:9" ht="32.1" customHeight="1" x14ac:dyDescent="0.2">
      <c r="A175" s="273" t="s">
        <v>18</v>
      </c>
      <c r="B175" s="41" t="s">
        <v>279</v>
      </c>
      <c r="C175" s="26">
        <v>240</v>
      </c>
      <c r="D175" s="24"/>
      <c r="E175" s="24"/>
      <c r="F175" s="266">
        <f>'Приложение 5'!F215</f>
        <v>31.4</v>
      </c>
      <c r="G175" s="266"/>
      <c r="H175" s="266"/>
      <c r="I175" s="9"/>
    </row>
    <row r="176" spans="1:9" s="151" customFormat="1" ht="51.75" customHeight="1" x14ac:dyDescent="0.2">
      <c r="A176" s="337" t="s">
        <v>206</v>
      </c>
      <c r="B176" s="67" t="s">
        <v>116</v>
      </c>
      <c r="C176" s="20"/>
      <c r="D176" s="18"/>
      <c r="E176" s="18"/>
      <c r="F176" s="301">
        <f>F177+F180</f>
        <v>1223.5999999999999</v>
      </c>
      <c r="G176" s="301">
        <f>G177+G180</f>
        <v>0</v>
      </c>
      <c r="H176" s="21">
        <f>H177+H180</f>
        <v>0</v>
      </c>
      <c r="I176" s="150"/>
    </row>
    <row r="177" spans="1:9" ht="63.95" customHeight="1" x14ac:dyDescent="0.2">
      <c r="A177" s="273" t="s">
        <v>13</v>
      </c>
      <c r="B177" s="41" t="s">
        <v>116</v>
      </c>
      <c r="C177" s="88">
        <v>100</v>
      </c>
      <c r="D177" s="87"/>
      <c r="E177" s="87"/>
      <c r="F177" s="305">
        <f>F178+F179</f>
        <v>1223.5999999999999</v>
      </c>
      <c r="G177" s="305">
        <f>G178+G179</f>
        <v>0</v>
      </c>
      <c r="H177" s="89">
        <f>H178+H179</f>
        <v>0</v>
      </c>
      <c r="I177" s="9"/>
    </row>
    <row r="178" spans="1:9" ht="15.95" hidden="1" customHeight="1" x14ac:dyDescent="0.2">
      <c r="A178" s="279" t="s">
        <v>110</v>
      </c>
      <c r="B178" s="41" t="s">
        <v>116</v>
      </c>
      <c r="C178" s="88">
        <v>110</v>
      </c>
      <c r="D178" s="87">
        <v>8</v>
      </c>
      <c r="E178" s="87">
        <v>1</v>
      </c>
      <c r="F178" s="305"/>
      <c r="G178" s="305"/>
      <c r="H178" s="89"/>
      <c r="I178" s="9"/>
    </row>
    <row r="179" spans="1:9" ht="31.5" customHeight="1" x14ac:dyDescent="0.2">
      <c r="A179" s="273" t="s">
        <v>43</v>
      </c>
      <c r="B179" s="41" t="s">
        <v>116</v>
      </c>
      <c r="C179" s="88">
        <v>120</v>
      </c>
      <c r="D179" s="87">
        <v>1</v>
      </c>
      <c r="E179" s="87">
        <v>4</v>
      </c>
      <c r="F179" s="305">
        <f>'Приложение 5'!F31</f>
        <v>1223.5999999999999</v>
      </c>
      <c r="G179" s="305">
        <f>'Приложение 5'!G31</f>
        <v>0</v>
      </c>
      <c r="H179" s="305">
        <f>'Приложение 5'!H31</f>
        <v>0</v>
      </c>
      <c r="I179" s="9"/>
    </row>
    <row r="180" spans="1:9" ht="32.1" hidden="1" customHeight="1" x14ac:dyDescent="0.2">
      <c r="A180" s="273" t="s">
        <v>171</v>
      </c>
      <c r="B180" s="41" t="s">
        <v>116</v>
      </c>
      <c r="C180" s="88">
        <v>200</v>
      </c>
      <c r="D180" s="87"/>
      <c r="E180" s="87"/>
      <c r="F180" s="305">
        <f>F181</f>
        <v>0</v>
      </c>
      <c r="G180" s="305">
        <f>G181</f>
        <v>0</v>
      </c>
      <c r="H180" s="89">
        <f>H181</f>
        <v>0</v>
      </c>
      <c r="I180" s="9"/>
    </row>
    <row r="181" spans="1:9" ht="32.1" hidden="1" customHeight="1" x14ac:dyDescent="0.2">
      <c r="A181" s="274" t="s">
        <v>18</v>
      </c>
      <c r="B181" s="41" t="s">
        <v>116</v>
      </c>
      <c r="C181" s="88">
        <v>240</v>
      </c>
      <c r="D181" s="87">
        <v>8</v>
      </c>
      <c r="E181" s="87">
        <v>1</v>
      </c>
      <c r="F181" s="305"/>
      <c r="G181" s="305"/>
      <c r="H181" s="89"/>
      <c r="I181" s="9"/>
    </row>
    <row r="182" spans="1:9" ht="68.25" hidden="1" customHeight="1" x14ac:dyDescent="0.2">
      <c r="A182" s="199" t="s">
        <v>207</v>
      </c>
      <c r="B182" s="67" t="s">
        <v>172</v>
      </c>
      <c r="C182" s="20"/>
      <c r="D182" s="18"/>
      <c r="E182" s="18"/>
      <c r="F182" s="301">
        <f>F183</f>
        <v>0</v>
      </c>
      <c r="G182" s="301">
        <f>G183</f>
        <v>0</v>
      </c>
      <c r="H182" s="21">
        <f>H183</f>
        <v>0</v>
      </c>
      <c r="I182" s="9"/>
    </row>
    <row r="183" spans="1:9" ht="32.1" hidden="1" customHeight="1" x14ac:dyDescent="0.2">
      <c r="A183" s="273" t="s">
        <v>13</v>
      </c>
      <c r="B183" s="41" t="s">
        <v>172</v>
      </c>
      <c r="C183" s="88">
        <v>100</v>
      </c>
      <c r="D183" s="87"/>
      <c r="E183" s="87"/>
      <c r="F183" s="305">
        <f>F184+F185</f>
        <v>0</v>
      </c>
      <c r="G183" s="305">
        <f>G184+G185</f>
        <v>0</v>
      </c>
      <c r="H183" s="89">
        <f>H184+H185</f>
        <v>0</v>
      </c>
      <c r="I183" s="9"/>
    </row>
    <row r="184" spans="1:9" ht="15.75" hidden="1" customHeight="1" x14ac:dyDescent="0.2">
      <c r="A184" s="279" t="s">
        <v>110</v>
      </c>
      <c r="B184" s="41" t="s">
        <v>172</v>
      </c>
      <c r="C184" s="88">
        <v>110</v>
      </c>
      <c r="D184" s="87">
        <v>8</v>
      </c>
      <c r="E184" s="87">
        <v>1</v>
      </c>
      <c r="F184" s="305"/>
      <c r="G184" s="305"/>
      <c r="H184" s="89"/>
      <c r="I184" s="9"/>
    </row>
    <row r="185" spans="1:9" ht="32.1" hidden="1" customHeight="1" x14ac:dyDescent="0.2">
      <c r="A185" s="273" t="s">
        <v>43</v>
      </c>
      <c r="B185" s="41" t="s">
        <v>172</v>
      </c>
      <c r="C185" s="88">
        <v>120</v>
      </c>
      <c r="D185" s="87">
        <v>1</v>
      </c>
      <c r="E185" s="87">
        <v>4</v>
      </c>
      <c r="F185" s="305"/>
      <c r="G185" s="305"/>
      <c r="H185" s="89"/>
      <c r="I185" s="9"/>
    </row>
    <row r="186" spans="1:9" s="151" customFormat="1" ht="15.95" hidden="1" customHeight="1" x14ac:dyDescent="0.2">
      <c r="A186" s="277" t="s">
        <v>58</v>
      </c>
      <c r="B186" s="172" t="s">
        <v>59</v>
      </c>
      <c r="C186" s="52"/>
      <c r="D186" s="50"/>
      <c r="E186" s="50"/>
      <c r="F186" s="308">
        <f t="shared" ref="F186:H187" si="40">F187</f>
        <v>0</v>
      </c>
      <c r="G186" s="308">
        <f t="shared" si="40"/>
        <v>0</v>
      </c>
      <c r="H186" s="53">
        <f t="shared" si="40"/>
        <v>0</v>
      </c>
      <c r="I186" s="150"/>
    </row>
    <row r="187" spans="1:9" ht="32.1" hidden="1" customHeight="1" x14ac:dyDescent="0.2">
      <c r="A187" s="273" t="s">
        <v>171</v>
      </c>
      <c r="B187" s="173" t="s">
        <v>59</v>
      </c>
      <c r="C187" s="63">
        <v>200</v>
      </c>
      <c r="D187" s="62"/>
      <c r="E187" s="62"/>
      <c r="F187" s="309">
        <f t="shared" si="40"/>
        <v>0</v>
      </c>
      <c r="G187" s="309">
        <f t="shared" si="40"/>
        <v>0</v>
      </c>
      <c r="H187" s="53">
        <f t="shared" si="40"/>
        <v>0</v>
      </c>
      <c r="I187" s="9"/>
    </row>
    <row r="188" spans="1:9" ht="32.1" hidden="1" customHeight="1" x14ac:dyDescent="0.2">
      <c r="A188" s="278" t="s">
        <v>18</v>
      </c>
      <c r="B188" s="173" t="s">
        <v>59</v>
      </c>
      <c r="C188" s="63">
        <v>240</v>
      </c>
      <c r="D188" s="62">
        <v>4</v>
      </c>
      <c r="E188" s="62">
        <v>6</v>
      </c>
      <c r="F188" s="309"/>
      <c r="G188" s="309"/>
      <c r="H188" s="53"/>
      <c r="I188" s="9"/>
    </row>
    <row r="189" spans="1:9" s="151" customFormat="1" ht="15.95" hidden="1" customHeight="1" x14ac:dyDescent="0.2">
      <c r="A189" s="277" t="s">
        <v>60</v>
      </c>
      <c r="B189" s="172" t="s">
        <v>61</v>
      </c>
      <c r="C189" s="52"/>
      <c r="D189" s="50"/>
      <c r="E189" s="50"/>
      <c r="F189" s="308">
        <f t="shared" ref="F189:H190" si="41">F190</f>
        <v>0</v>
      </c>
      <c r="G189" s="308">
        <f t="shared" si="41"/>
        <v>0</v>
      </c>
      <c r="H189" s="53">
        <f t="shared" si="41"/>
        <v>0</v>
      </c>
      <c r="I189" s="150"/>
    </row>
    <row r="190" spans="1:9" ht="32.1" hidden="1" customHeight="1" x14ac:dyDescent="0.2">
      <c r="A190" s="273" t="s">
        <v>171</v>
      </c>
      <c r="B190" s="173" t="s">
        <v>61</v>
      </c>
      <c r="C190" s="63">
        <v>200</v>
      </c>
      <c r="D190" s="62"/>
      <c r="E190" s="62"/>
      <c r="F190" s="309">
        <f t="shared" si="41"/>
        <v>0</v>
      </c>
      <c r="G190" s="309">
        <f t="shared" si="41"/>
        <v>0</v>
      </c>
      <c r="H190" s="65">
        <f t="shared" si="41"/>
        <v>0</v>
      </c>
      <c r="I190" s="9"/>
    </row>
    <row r="191" spans="1:9" ht="32.1" hidden="1" customHeight="1" x14ac:dyDescent="0.2">
      <c r="A191" s="278" t="s">
        <v>18</v>
      </c>
      <c r="B191" s="173" t="s">
        <v>61</v>
      </c>
      <c r="C191" s="63">
        <v>240</v>
      </c>
      <c r="D191" s="62">
        <v>4</v>
      </c>
      <c r="E191" s="62">
        <v>6</v>
      </c>
      <c r="F191" s="309"/>
      <c r="G191" s="309"/>
      <c r="H191" s="65"/>
      <c r="I191" s="9"/>
    </row>
    <row r="192" spans="1:9" ht="20.100000000000001" customHeight="1" x14ac:dyDescent="0.2">
      <c r="A192" s="153" t="s">
        <v>128</v>
      </c>
      <c r="B192" s="67" t="s">
        <v>129</v>
      </c>
      <c r="C192" s="52"/>
      <c r="D192" s="50"/>
      <c r="E192" s="50"/>
      <c r="F192" s="308">
        <f t="shared" ref="F192:H193" si="42">F193</f>
        <v>0</v>
      </c>
      <c r="G192" s="308">
        <f t="shared" si="42"/>
        <v>125.2</v>
      </c>
      <c r="H192" s="53">
        <f t="shared" si="42"/>
        <v>227.4</v>
      </c>
      <c r="I192" s="9"/>
    </row>
    <row r="193" spans="1:9" ht="20.100000000000001" customHeight="1" x14ac:dyDescent="0.2">
      <c r="A193" s="273" t="s">
        <v>128</v>
      </c>
      <c r="B193" s="41" t="s">
        <v>129</v>
      </c>
      <c r="C193" s="26">
        <v>900</v>
      </c>
      <c r="D193" s="62"/>
      <c r="E193" s="62"/>
      <c r="F193" s="309">
        <f t="shared" si="42"/>
        <v>0</v>
      </c>
      <c r="G193" s="309">
        <f t="shared" si="42"/>
        <v>125.2</v>
      </c>
      <c r="H193" s="65">
        <f t="shared" si="42"/>
        <v>227.4</v>
      </c>
      <c r="I193" s="9"/>
    </row>
    <row r="194" spans="1:9" ht="20.100000000000001" customHeight="1" x14ac:dyDescent="0.2">
      <c r="A194" s="273" t="s">
        <v>128</v>
      </c>
      <c r="B194" s="41" t="s">
        <v>129</v>
      </c>
      <c r="C194" s="26">
        <v>990</v>
      </c>
      <c r="D194" s="62">
        <v>99</v>
      </c>
      <c r="E194" s="62">
        <v>99</v>
      </c>
      <c r="F194" s="309">
        <f>'Приложение 5'!F247</f>
        <v>0</v>
      </c>
      <c r="G194" s="309">
        <f>'Приложение 5'!G247</f>
        <v>125.2</v>
      </c>
      <c r="H194" s="309">
        <f>'Приложение 5'!H247</f>
        <v>227.4</v>
      </c>
      <c r="I194" s="9"/>
    </row>
    <row r="195" spans="1:9" ht="18.75" x14ac:dyDescent="0.25">
      <c r="A195" s="207" t="s">
        <v>130</v>
      </c>
      <c r="B195" s="208"/>
      <c r="C195" s="109"/>
      <c r="D195" s="209"/>
      <c r="E195" s="107"/>
      <c r="F195" s="310">
        <f>F9+F16+F20+F29+F46+F67+F71+F75+F79</f>
        <v>10710.7</v>
      </c>
      <c r="G195" s="310">
        <f>G9+G16+G20+G29+G46+G67+G71+G75+G79</f>
        <v>5109.1000000000004</v>
      </c>
      <c r="H195" s="77">
        <f>H9+H16+H20+H29+H46+H67+H71+H75+H79</f>
        <v>4650.8999999999996</v>
      </c>
      <c r="I195" s="9"/>
    </row>
    <row r="196" spans="1:9" ht="15.75" x14ac:dyDescent="0.25">
      <c r="A196" s="110"/>
      <c r="B196" s="31"/>
      <c r="C196" s="112"/>
      <c r="D196" s="111"/>
      <c r="E196" s="111"/>
      <c r="F196" s="111"/>
      <c r="G196" s="111"/>
      <c r="H196" s="113"/>
      <c r="I196" s="114"/>
    </row>
    <row r="197" spans="1:9" ht="12" customHeight="1" x14ac:dyDescent="0.25">
      <c r="A197" s="115"/>
      <c r="B197" s="117"/>
      <c r="C197" s="118"/>
      <c r="D197" s="116"/>
      <c r="E197" s="116"/>
      <c r="F197" s="116"/>
      <c r="G197" s="116"/>
      <c r="H197" s="119"/>
      <c r="I197" s="114"/>
    </row>
    <row r="198" spans="1:9" ht="12.75" customHeight="1" x14ac:dyDescent="0.25">
      <c r="A198" s="110"/>
      <c r="B198" s="159"/>
      <c r="C198" s="118"/>
      <c r="D198" s="116"/>
      <c r="E198" s="116"/>
      <c r="F198" s="116"/>
      <c r="G198" s="116"/>
      <c r="H198" s="119"/>
      <c r="I198" s="114"/>
    </row>
    <row r="199" spans="1:9" ht="12.75" customHeight="1" x14ac:dyDescent="0.25">
      <c r="A199" s="110"/>
      <c r="B199" s="159"/>
      <c r="C199" s="118"/>
      <c r="D199" s="121"/>
      <c r="E199" s="121"/>
      <c r="F199" s="121"/>
      <c r="G199" s="121"/>
      <c r="H199" s="119"/>
      <c r="I199" s="114"/>
    </row>
    <row r="200" spans="1:9" ht="12.75" customHeight="1" x14ac:dyDescent="0.2">
      <c r="A200" s="110"/>
      <c r="B200" s="160"/>
      <c r="C200" s="122"/>
      <c r="D200" s="122"/>
      <c r="E200" s="122"/>
      <c r="F200" s="122"/>
      <c r="G200" s="122"/>
      <c r="H200" s="122"/>
      <c r="I200" s="114"/>
    </row>
    <row r="201" spans="1:9" ht="14.25" customHeight="1" x14ac:dyDescent="0.2">
      <c r="A201" s="110"/>
      <c r="B201" s="122"/>
      <c r="C201" s="118"/>
      <c r="D201" s="121"/>
      <c r="E201" s="121"/>
      <c r="F201" s="121"/>
      <c r="G201" s="121"/>
      <c r="H201" s="119"/>
      <c r="I201" s="114"/>
    </row>
    <row r="202" spans="1:9" ht="15.75" x14ac:dyDescent="0.25">
      <c r="A202" s="111"/>
      <c r="B202" s="160"/>
      <c r="C202" s="123"/>
      <c r="D202" s="123"/>
      <c r="E202" s="123"/>
      <c r="F202" s="123"/>
      <c r="G202" s="123"/>
      <c r="H202" s="123"/>
    </row>
    <row r="203" spans="1:9" ht="15.75" x14ac:dyDescent="0.25">
      <c r="A203" s="124"/>
    </row>
    <row r="204" spans="1:9" ht="15.75" x14ac:dyDescent="0.25">
      <c r="A204" s="124"/>
    </row>
    <row r="205" spans="1:9" ht="15" x14ac:dyDescent="0.2">
      <c r="A205" s="125"/>
    </row>
    <row r="206" spans="1:9" ht="15" x14ac:dyDescent="0.2">
      <c r="A206" s="126"/>
    </row>
    <row r="207" spans="1:9" ht="15" x14ac:dyDescent="0.2">
      <c r="A207" s="125"/>
    </row>
  </sheetData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0"/>
  <sheetViews>
    <sheetView showGridLines="0" view="pageBreakPreview" zoomScale="90" zoomScaleNormal="100" zoomScaleSheetLayoutView="90" workbookViewId="0">
      <selection activeCell="E3" sqref="E3:I3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27"/>
      <c r="B1" s="127"/>
      <c r="C1" s="127"/>
      <c r="D1" s="127"/>
      <c r="E1" s="127"/>
      <c r="F1" s="344" t="s">
        <v>137</v>
      </c>
      <c r="G1" s="344"/>
      <c r="H1" s="344"/>
      <c r="I1" s="345"/>
    </row>
    <row r="2" spans="1:10" ht="40.5" customHeight="1" x14ac:dyDescent="0.2">
      <c r="A2" s="127"/>
      <c r="B2" s="127"/>
      <c r="C2" s="127"/>
      <c r="D2" s="127"/>
      <c r="E2" s="239"/>
      <c r="F2" s="240"/>
      <c r="G2" s="349" t="s">
        <v>258</v>
      </c>
      <c r="H2" s="350"/>
      <c r="I2" s="350"/>
    </row>
    <row r="3" spans="1:10" x14ac:dyDescent="0.2">
      <c r="A3" s="127"/>
      <c r="B3" s="127"/>
      <c r="C3" s="127"/>
      <c r="D3" s="127"/>
      <c r="E3" s="346" t="s">
        <v>275</v>
      </c>
      <c r="F3" s="347"/>
      <c r="G3" s="347"/>
      <c r="H3" s="347"/>
      <c r="I3" s="347"/>
    </row>
    <row r="4" spans="1:10" x14ac:dyDescent="0.2">
      <c r="A4" s="127"/>
      <c r="B4" s="127"/>
      <c r="C4" s="127"/>
      <c r="D4" s="127"/>
      <c r="E4" s="127"/>
      <c r="F4" s="127"/>
      <c r="G4" s="127"/>
      <c r="H4" s="127"/>
      <c r="I4" s="127"/>
    </row>
    <row r="5" spans="1:10" s="161" customFormat="1" ht="25.5" customHeight="1" x14ac:dyDescent="0.2">
      <c r="A5" s="348" t="s">
        <v>218</v>
      </c>
      <c r="B5" s="355"/>
      <c r="C5" s="355"/>
      <c r="D5" s="355"/>
      <c r="E5" s="355"/>
      <c r="F5" s="355"/>
      <c r="G5" s="355"/>
      <c r="H5" s="355"/>
      <c r="I5" s="355"/>
    </row>
    <row r="6" spans="1:10" ht="17.25" customHeight="1" x14ac:dyDescent="0.2">
      <c r="I6" s="210" t="s">
        <v>135</v>
      </c>
    </row>
    <row r="7" spans="1:10" ht="22.5" customHeight="1" x14ac:dyDescent="0.2">
      <c r="A7" s="353" t="s">
        <v>0</v>
      </c>
      <c r="B7" s="353" t="s">
        <v>136</v>
      </c>
      <c r="C7" s="353" t="s">
        <v>1</v>
      </c>
      <c r="D7" s="353" t="s">
        <v>2</v>
      </c>
      <c r="E7" s="353" t="s">
        <v>3</v>
      </c>
      <c r="F7" s="353" t="s">
        <v>4</v>
      </c>
      <c r="G7" s="351" t="s">
        <v>5</v>
      </c>
      <c r="H7" s="352"/>
      <c r="I7" s="365"/>
      <c r="J7" s="1"/>
    </row>
    <row r="8" spans="1:10" ht="27.75" customHeight="1" x14ac:dyDescent="0.2">
      <c r="A8" s="354"/>
      <c r="B8" s="354"/>
      <c r="C8" s="354"/>
      <c r="D8" s="354"/>
      <c r="E8" s="354"/>
      <c r="F8" s="354"/>
      <c r="G8" s="268" t="s">
        <v>205</v>
      </c>
      <c r="H8" s="268" t="s">
        <v>193</v>
      </c>
      <c r="I8" s="268" t="s">
        <v>200</v>
      </c>
      <c r="J8" s="1"/>
    </row>
    <row r="9" spans="1:10" ht="32.25" customHeight="1" x14ac:dyDescent="0.2">
      <c r="A9" s="338" t="s">
        <v>266</v>
      </c>
      <c r="B9" s="340">
        <v>201</v>
      </c>
      <c r="C9" s="212"/>
      <c r="D9" s="211"/>
      <c r="E9" s="213"/>
      <c r="F9" s="211"/>
      <c r="G9" s="297">
        <f>G248</f>
        <v>10710.7</v>
      </c>
      <c r="H9" s="297">
        <f>H248</f>
        <v>5109.0999999999995</v>
      </c>
      <c r="I9" s="147">
        <f>I248</f>
        <v>4650.8999999999996</v>
      </c>
      <c r="J9" s="1"/>
    </row>
    <row r="10" spans="1:10" ht="15.95" customHeight="1" x14ac:dyDescent="0.2">
      <c r="A10" s="3" t="s">
        <v>6</v>
      </c>
      <c r="B10" s="340">
        <v>201</v>
      </c>
      <c r="C10" s="4">
        <v>1</v>
      </c>
      <c r="D10" s="5" t="s">
        <v>7</v>
      </c>
      <c r="E10" s="6" t="s">
        <v>7</v>
      </c>
      <c r="F10" s="7" t="s">
        <v>7</v>
      </c>
      <c r="G10" s="302">
        <f>G11+G16+G35+G40+G45+G50</f>
        <v>4416.6000000000004</v>
      </c>
      <c r="H10" s="302">
        <f>H11+H16+H35+H40+H45+H50</f>
        <v>1539.9</v>
      </c>
      <c r="I10" s="8">
        <f>I11+I16+I35+I40+I45+I50</f>
        <v>1593.1</v>
      </c>
      <c r="J10" s="9"/>
    </row>
    <row r="11" spans="1:10" ht="32.1" customHeight="1" x14ac:dyDescent="0.2">
      <c r="A11" s="3" t="s">
        <v>8</v>
      </c>
      <c r="B11" s="340">
        <v>201</v>
      </c>
      <c r="C11" s="4">
        <v>1</v>
      </c>
      <c r="D11" s="5">
        <v>2</v>
      </c>
      <c r="E11" s="6" t="s">
        <v>7</v>
      </c>
      <c r="F11" s="7" t="s">
        <v>7</v>
      </c>
      <c r="G11" s="302">
        <f t="shared" ref="G11:I14" si="0">G12</f>
        <v>718.3</v>
      </c>
      <c r="H11" s="302">
        <f t="shared" si="0"/>
        <v>718.3</v>
      </c>
      <c r="I11" s="8">
        <f t="shared" si="0"/>
        <v>718.3</v>
      </c>
      <c r="J11" s="9"/>
    </row>
    <row r="12" spans="1:10" ht="15.95" customHeight="1" x14ac:dyDescent="0.2">
      <c r="A12" s="10" t="s">
        <v>9</v>
      </c>
      <c r="B12" s="340">
        <v>201</v>
      </c>
      <c r="C12" s="11">
        <v>1</v>
      </c>
      <c r="D12" s="12">
        <v>2</v>
      </c>
      <c r="E12" s="13" t="s">
        <v>10</v>
      </c>
      <c r="F12" s="14" t="s">
        <v>7</v>
      </c>
      <c r="G12" s="303">
        <f t="shared" si="0"/>
        <v>718.3</v>
      </c>
      <c r="H12" s="303">
        <f t="shared" si="0"/>
        <v>718.3</v>
      </c>
      <c r="I12" s="15">
        <f t="shared" si="0"/>
        <v>718.3</v>
      </c>
      <c r="J12" s="9"/>
    </row>
    <row r="13" spans="1:10" ht="15.95" customHeight="1" x14ac:dyDescent="0.2">
      <c r="A13" s="10" t="s">
        <v>11</v>
      </c>
      <c r="B13" s="340">
        <v>201</v>
      </c>
      <c r="C13" s="11">
        <v>1</v>
      </c>
      <c r="D13" s="12">
        <v>2</v>
      </c>
      <c r="E13" s="13" t="s">
        <v>12</v>
      </c>
      <c r="F13" s="14" t="s">
        <v>7</v>
      </c>
      <c r="G13" s="303">
        <f t="shared" si="0"/>
        <v>718.3</v>
      </c>
      <c r="H13" s="303">
        <f t="shared" si="0"/>
        <v>718.3</v>
      </c>
      <c r="I13" s="15">
        <f t="shared" si="0"/>
        <v>718.3</v>
      </c>
      <c r="J13" s="9"/>
    </row>
    <row r="14" spans="1:10" ht="63.95" customHeight="1" x14ac:dyDescent="0.2">
      <c r="A14" s="40" t="s">
        <v>13</v>
      </c>
      <c r="B14" s="340">
        <v>201</v>
      </c>
      <c r="C14" s="24">
        <v>1</v>
      </c>
      <c r="D14" s="24">
        <v>2</v>
      </c>
      <c r="E14" s="41" t="s">
        <v>12</v>
      </c>
      <c r="F14" s="26">
        <v>100</v>
      </c>
      <c r="G14" s="266">
        <f t="shared" si="0"/>
        <v>718.3</v>
      </c>
      <c r="H14" s="266">
        <f t="shared" si="0"/>
        <v>718.3</v>
      </c>
      <c r="I14" s="27">
        <f t="shared" si="0"/>
        <v>718.3</v>
      </c>
      <c r="J14" s="9"/>
    </row>
    <row r="15" spans="1:10" ht="32.1" customHeight="1" x14ac:dyDescent="0.2">
      <c r="A15" s="40" t="s">
        <v>14</v>
      </c>
      <c r="B15" s="340">
        <v>201</v>
      </c>
      <c r="C15" s="24">
        <v>1</v>
      </c>
      <c r="D15" s="24">
        <v>2</v>
      </c>
      <c r="E15" s="41" t="s">
        <v>12</v>
      </c>
      <c r="F15" s="26">
        <v>120</v>
      </c>
      <c r="G15" s="266">
        <f>'Приложение 5'!F15</f>
        <v>718.3</v>
      </c>
      <c r="H15" s="266">
        <f>'Приложение 5'!G15</f>
        <v>718.3</v>
      </c>
      <c r="I15" s="266">
        <f>'Приложение 5'!H15</f>
        <v>718.3</v>
      </c>
      <c r="J15" s="9"/>
    </row>
    <row r="16" spans="1:10" ht="48" customHeight="1" x14ac:dyDescent="0.2">
      <c r="A16" s="66" t="s">
        <v>21</v>
      </c>
      <c r="B16" s="340">
        <v>201</v>
      </c>
      <c r="C16" s="18">
        <v>1</v>
      </c>
      <c r="D16" s="18">
        <v>4</v>
      </c>
      <c r="E16" s="67" t="s">
        <v>7</v>
      </c>
      <c r="F16" s="20" t="s">
        <v>7</v>
      </c>
      <c r="G16" s="301">
        <f>G17</f>
        <v>2691.3999999999996</v>
      </c>
      <c r="H16" s="301">
        <f>H17</f>
        <v>795.1</v>
      </c>
      <c r="I16" s="21">
        <f>I17</f>
        <v>848.30000000000007</v>
      </c>
      <c r="J16" s="9"/>
    </row>
    <row r="17" spans="1:10" ht="15.95" customHeight="1" x14ac:dyDescent="0.2">
      <c r="A17" s="40" t="s">
        <v>9</v>
      </c>
      <c r="B17" s="340">
        <v>201</v>
      </c>
      <c r="C17" s="24">
        <v>1</v>
      </c>
      <c r="D17" s="24">
        <v>4</v>
      </c>
      <c r="E17" s="41" t="s">
        <v>10</v>
      </c>
      <c r="F17" s="20"/>
      <c r="G17" s="266">
        <f>G18+G21+G26+G29+G32</f>
        <v>2691.3999999999996</v>
      </c>
      <c r="H17" s="266">
        <f>H18+H21+H26+H29+H32</f>
        <v>795.1</v>
      </c>
      <c r="I17" s="27">
        <f>I18+I21+I26+I29+I32</f>
        <v>848.30000000000007</v>
      </c>
      <c r="J17" s="9"/>
    </row>
    <row r="18" spans="1:10" ht="32.1" customHeight="1" x14ac:dyDescent="0.2">
      <c r="A18" s="40" t="s">
        <v>22</v>
      </c>
      <c r="B18" s="340">
        <v>201</v>
      </c>
      <c r="C18" s="24">
        <v>1</v>
      </c>
      <c r="D18" s="24">
        <v>4</v>
      </c>
      <c r="E18" s="41" t="s">
        <v>23</v>
      </c>
      <c r="F18" s="26"/>
      <c r="G18" s="266">
        <f t="shared" ref="G18:I19" si="1">G19</f>
        <v>815.7</v>
      </c>
      <c r="H18" s="266">
        <f t="shared" si="1"/>
        <v>795</v>
      </c>
      <c r="I18" s="27">
        <f t="shared" si="1"/>
        <v>848.2</v>
      </c>
      <c r="J18" s="9"/>
    </row>
    <row r="19" spans="1:10" ht="63.95" customHeight="1" x14ac:dyDescent="0.2">
      <c r="A19" s="40" t="s">
        <v>13</v>
      </c>
      <c r="B19" s="340">
        <v>201</v>
      </c>
      <c r="C19" s="24">
        <v>1</v>
      </c>
      <c r="D19" s="24">
        <v>4</v>
      </c>
      <c r="E19" s="41" t="s">
        <v>23</v>
      </c>
      <c r="F19" s="26">
        <v>100</v>
      </c>
      <c r="G19" s="266">
        <f t="shared" si="1"/>
        <v>815.7</v>
      </c>
      <c r="H19" s="266">
        <f t="shared" si="1"/>
        <v>795</v>
      </c>
      <c r="I19" s="27">
        <f t="shared" si="1"/>
        <v>848.2</v>
      </c>
      <c r="J19" s="9"/>
    </row>
    <row r="20" spans="1:10" ht="32.1" customHeight="1" x14ac:dyDescent="0.2">
      <c r="A20" s="10" t="s">
        <v>14</v>
      </c>
      <c r="B20" s="340">
        <v>201</v>
      </c>
      <c r="C20" s="11">
        <v>1</v>
      </c>
      <c r="D20" s="12">
        <v>4</v>
      </c>
      <c r="E20" s="13" t="s">
        <v>23</v>
      </c>
      <c r="F20" s="14">
        <v>120</v>
      </c>
      <c r="G20" s="303">
        <f>'Приложение 5'!F20</f>
        <v>815.7</v>
      </c>
      <c r="H20" s="303">
        <f>'Приложение 5'!G20</f>
        <v>795</v>
      </c>
      <c r="I20" s="303">
        <f>'Приложение 5'!H20</f>
        <v>848.2</v>
      </c>
      <c r="J20" s="9"/>
    </row>
    <row r="21" spans="1:10" ht="15.95" customHeight="1" x14ac:dyDescent="0.2">
      <c r="A21" s="22" t="s">
        <v>16</v>
      </c>
      <c r="B21" s="340">
        <v>201</v>
      </c>
      <c r="C21" s="23">
        <v>1</v>
      </c>
      <c r="D21" s="24">
        <v>4</v>
      </c>
      <c r="E21" s="25" t="s">
        <v>17</v>
      </c>
      <c r="F21" s="26" t="s">
        <v>7</v>
      </c>
      <c r="G21" s="266">
        <f>G22+G24</f>
        <v>652</v>
      </c>
      <c r="H21" s="266">
        <f>H22+H24</f>
        <v>0</v>
      </c>
      <c r="I21" s="27">
        <f>I22+I24</f>
        <v>0</v>
      </c>
      <c r="J21" s="9"/>
    </row>
    <row r="22" spans="1:10" ht="32.1" customHeight="1" x14ac:dyDescent="0.2">
      <c r="A22" s="10" t="s">
        <v>171</v>
      </c>
      <c r="B22" s="340">
        <v>201</v>
      </c>
      <c r="C22" s="11">
        <v>1</v>
      </c>
      <c r="D22" s="12">
        <v>4</v>
      </c>
      <c r="E22" s="13" t="s">
        <v>17</v>
      </c>
      <c r="F22" s="14">
        <v>200</v>
      </c>
      <c r="G22" s="303">
        <f>G23</f>
        <v>638</v>
      </c>
      <c r="H22" s="303">
        <f>H23</f>
        <v>0</v>
      </c>
      <c r="I22" s="15">
        <f>I23</f>
        <v>0</v>
      </c>
      <c r="J22" s="9"/>
    </row>
    <row r="23" spans="1:10" ht="32.1" customHeight="1" x14ac:dyDescent="0.2">
      <c r="A23" s="22" t="s">
        <v>18</v>
      </c>
      <c r="B23" s="340">
        <v>201</v>
      </c>
      <c r="C23" s="23">
        <v>1</v>
      </c>
      <c r="D23" s="24">
        <v>4</v>
      </c>
      <c r="E23" s="25" t="s">
        <v>17</v>
      </c>
      <c r="F23" s="26">
        <v>240</v>
      </c>
      <c r="G23" s="266">
        <f>'Приложение 5'!F23</f>
        <v>638</v>
      </c>
      <c r="H23" s="266">
        <f>'Приложение 5'!G23</f>
        <v>0</v>
      </c>
      <c r="I23" s="266">
        <f>'Приложение 5'!H23</f>
        <v>0</v>
      </c>
      <c r="J23" s="9"/>
    </row>
    <row r="24" spans="1:10" ht="15.95" customHeight="1" x14ac:dyDescent="0.2">
      <c r="A24" s="28" t="s">
        <v>19</v>
      </c>
      <c r="B24" s="340">
        <v>201</v>
      </c>
      <c r="C24" s="29">
        <v>1</v>
      </c>
      <c r="D24" s="30">
        <v>4</v>
      </c>
      <c r="E24" s="13" t="s">
        <v>17</v>
      </c>
      <c r="F24" s="32">
        <v>800</v>
      </c>
      <c r="G24" s="307">
        <f>G25</f>
        <v>14</v>
      </c>
      <c r="H24" s="307">
        <f>H25</f>
        <v>0</v>
      </c>
      <c r="I24" s="33">
        <f>I25</f>
        <v>0</v>
      </c>
      <c r="J24" s="9"/>
    </row>
    <row r="25" spans="1:10" ht="15.95" customHeight="1" x14ac:dyDescent="0.2">
      <c r="A25" s="22" t="s">
        <v>20</v>
      </c>
      <c r="B25" s="340">
        <v>201</v>
      </c>
      <c r="C25" s="23">
        <v>1</v>
      </c>
      <c r="D25" s="24">
        <v>4</v>
      </c>
      <c r="E25" s="25" t="s">
        <v>17</v>
      </c>
      <c r="F25" s="26">
        <v>850</v>
      </c>
      <c r="G25" s="266">
        <f>'Приложение 5'!F25</f>
        <v>14</v>
      </c>
      <c r="H25" s="266">
        <f>'Приложение 5'!G25</f>
        <v>0</v>
      </c>
      <c r="I25" s="266">
        <f>'Приложение 5'!H25</f>
        <v>0</v>
      </c>
      <c r="J25" s="9"/>
    </row>
    <row r="26" spans="1:10" ht="32.1" customHeight="1" x14ac:dyDescent="0.2">
      <c r="A26" s="22" t="s">
        <v>132</v>
      </c>
      <c r="B26" s="340">
        <v>201</v>
      </c>
      <c r="C26" s="23">
        <v>1</v>
      </c>
      <c r="D26" s="24">
        <v>4</v>
      </c>
      <c r="E26" s="25" t="s">
        <v>131</v>
      </c>
      <c r="F26" s="26"/>
      <c r="G26" s="266">
        <f t="shared" ref="G26:I27" si="2">G27</f>
        <v>0.1</v>
      </c>
      <c r="H26" s="266">
        <f t="shared" si="2"/>
        <v>0.1</v>
      </c>
      <c r="I26" s="27">
        <f t="shared" si="2"/>
        <v>0.1</v>
      </c>
      <c r="J26" s="9"/>
    </row>
    <row r="27" spans="1:10" ht="32.1" customHeight="1" x14ac:dyDescent="0.2">
      <c r="A27" s="10" t="s">
        <v>171</v>
      </c>
      <c r="B27" s="340">
        <v>201</v>
      </c>
      <c r="C27" s="23">
        <v>1</v>
      </c>
      <c r="D27" s="24">
        <v>4</v>
      </c>
      <c r="E27" s="25" t="s">
        <v>131</v>
      </c>
      <c r="F27" s="26">
        <v>200</v>
      </c>
      <c r="G27" s="266">
        <f t="shared" si="2"/>
        <v>0.1</v>
      </c>
      <c r="H27" s="266">
        <f t="shared" si="2"/>
        <v>0.1</v>
      </c>
      <c r="I27" s="27">
        <f t="shared" si="2"/>
        <v>0.1</v>
      </c>
      <c r="J27" s="9"/>
    </row>
    <row r="28" spans="1:10" ht="32.1" customHeight="1" x14ac:dyDescent="0.2">
      <c r="A28" s="22" t="s">
        <v>18</v>
      </c>
      <c r="B28" s="340">
        <v>201</v>
      </c>
      <c r="C28" s="23">
        <v>1</v>
      </c>
      <c r="D28" s="24">
        <v>4</v>
      </c>
      <c r="E28" s="25" t="s">
        <v>131</v>
      </c>
      <c r="F28" s="26">
        <v>240</v>
      </c>
      <c r="G28" s="266">
        <f>'Приложение 5'!F28</f>
        <v>0.1</v>
      </c>
      <c r="H28" s="266">
        <f>'Приложение 5'!G28</f>
        <v>0.1</v>
      </c>
      <c r="I28" s="266">
        <f>'Приложение 5'!H28</f>
        <v>0.1</v>
      </c>
      <c r="J28" s="9"/>
    </row>
    <row r="29" spans="1:10" ht="53.25" customHeight="1" x14ac:dyDescent="0.2">
      <c r="A29" s="339" t="s">
        <v>206</v>
      </c>
      <c r="B29" s="340">
        <v>201</v>
      </c>
      <c r="C29" s="24">
        <v>1</v>
      </c>
      <c r="D29" s="24">
        <v>4</v>
      </c>
      <c r="E29" s="41" t="s">
        <v>116</v>
      </c>
      <c r="F29" s="26"/>
      <c r="G29" s="266">
        <f t="shared" ref="G29:I30" si="3">G30</f>
        <v>1223.5999999999999</v>
      </c>
      <c r="H29" s="266">
        <f t="shared" si="3"/>
        <v>0</v>
      </c>
      <c r="I29" s="27">
        <f t="shared" si="3"/>
        <v>0</v>
      </c>
      <c r="J29" s="9"/>
    </row>
    <row r="30" spans="1:10" ht="32.1" customHeight="1" x14ac:dyDescent="0.2">
      <c r="A30" s="10" t="s">
        <v>13</v>
      </c>
      <c r="B30" s="340">
        <v>201</v>
      </c>
      <c r="C30" s="24">
        <v>1</v>
      </c>
      <c r="D30" s="24">
        <v>4</v>
      </c>
      <c r="E30" s="41" t="s">
        <v>116</v>
      </c>
      <c r="F30" s="26">
        <v>100</v>
      </c>
      <c r="G30" s="266">
        <f t="shared" si="3"/>
        <v>1223.5999999999999</v>
      </c>
      <c r="H30" s="266">
        <f t="shared" si="3"/>
        <v>0</v>
      </c>
      <c r="I30" s="27">
        <f t="shared" si="3"/>
        <v>0</v>
      </c>
      <c r="J30" s="9"/>
    </row>
    <row r="31" spans="1:10" ht="32.1" customHeight="1" x14ac:dyDescent="0.2">
      <c r="A31" s="10" t="s">
        <v>14</v>
      </c>
      <c r="B31" s="340">
        <v>201</v>
      </c>
      <c r="C31" s="24">
        <v>1</v>
      </c>
      <c r="D31" s="24">
        <v>4</v>
      </c>
      <c r="E31" s="41" t="s">
        <v>116</v>
      </c>
      <c r="F31" s="26">
        <v>120</v>
      </c>
      <c r="G31" s="266">
        <f>'Приложение 5'!F31</f>
        <v>1223.5999999999999</v>
      </c>
      <c r="H31" s="266">
        <f>'Приложение 5'!G31</f>
        <v>0</v>
      </c>
      <c r="I31" s="266">
        <f>'Приложение 5'!H31</f>
        <v>0</v>
      </c>
      <c r="J31" s="9"/>
    </row>
    <row r="32" spans="1:10" ht="64.5" hidden="1" customHeight="1" x14ac:dyDescent="0.2">
      <c r="A32" s="339" t="s">
        <v>207</v>
      </c>
      <c r="B32" s="340">
        <v>201</v>
      </c>
      <c r="C32" s="24">
        <v>1</v>
      </c>
      <c r="D32" s="24">
        <v>4</v>
      </c>
      <c r="E32" s="41" t="s">
        <v>172</v>
      </c>
      <c r="F32" s="26"/>
      <c r="G32" s="266">
        <f t="shared" ref="G32:I33" si="4">G33</f>
        <v>0</v>
      </c>
      <c r="H32" s="266">
        <f t="shared" si="4"/>
        <v>0</v>
      </c>
      <c r="I32" s="27">
        <f t="shared" si="4"/>
        <v>0</v>
      </c>
      <c r="J32" s="9"/>
    </row>
    <row r="33" spans="1:10" ht="32.1" hidden="1" customHeight="1" x14ac:dyDescent="0.2">
      <c r="A33" s="10" t="s">
        <v>13</v>
      </c>
      <c r="B33" s="340">
        <v>201</v>
      </c>
      <c r="C33" s="24">
        <v>1</v>
      </c>
      <c r="D33" s="24">
        <v>4</v>
      </c>
      <c r="E33" s="41" t="s">
        <v>172</v>
      </c>
      <c r="F33" s="26">
        <v>100</v>
      </c>
      <c r="G33" s="266">
        <f t="shared" si="4"/>
        <v>0</v>
      </c>
      <c r="H33" s="266">
        <f t="shared" si="4"/>
        <v>0</v>
      </c>
      <c r="I33" s="27">
        <f t="shared" si="4"/>
        <v>0</v>
      </c>
      <c r="J33" s="9"/>
    </row>
    <row r="34" spans="1:10" ht="32.1" hidden="1" customHeight="1" x14ac:dyDescent="0.2">
      <c r="A34" s="40" t="s">
        <v>14</v>
      </c>
      <c r="B34" s="340">
        <v>201</v>
      </c>
      <c r="C34" s="24">
        <v>1</v>
      </c>
      <c r="D34" s="24">
        <v>4</v>
      </c>
      <c r="E34" s="41" t="s">
        <v>172</v>
      </c>
      <c r="F34" s="26">
        <v>120</v>
      </c>
      <c r="G34" s="266"/>
      <c r="H34" s="266"/>
      <c r="I34" s="27"/>
      <c r="J34" s="9"/>
    </row>
    <row r="35" spans="1:10" ht="48" customHeight="1" x14ac:dyDescent="0.2">
      <c r="A35" s="34" t="s">
        <v>24</v>
      </c>
      <c r="B35" s="340">
        <v>201</v>
      </c>
      <c r="C35" s="35">
        <v>1</v>
      </c>
      <c r="D35" s="36">
        <v>6</v>
      </c>
      <c r="E35" s="37" t="s">
        <v>7</v>
      </c>
      <c r="F35" s="38" t="s">
        <v>7</v>
      </c>
      <c r="G35" s="306">
        <f t="shared" ref="G35:I38" si="5">G36</f>
        <v>21.5</v>
      </c>
      <c r="H35" s="306">
        <f t="shared" si="5"/>
        <v>21.5</v>
      </c>
      <c r="I35" s="39">
        <f t="shared" si="5"/>
        <v>21.5</v>
      </c>
      <c r="J35" s="9"/>
    </row>
    <row r="36" spans="1:10" ht="15.95" customHeight="1" x14ac:dyDescent="0.2">
      <c r="A36" s="22" t="s">
        <v>15</v>
      </c>
      <c r="B36" s="340">
        <v>201</v>
      </c>
      <c r="C36" s="23">
        <v>1</v>
      </c>
      <c r="D36" s="24">
        <v>6</v>
      </c>
      <c r="E36" s="25" t="s">
        <v>10</v>
      </c>
      <c r="F36" s="26" t="s">
        <v>7</v>
      </c>
      <c r="G36" s="266">
        <f t="shared" si="5"/>
        <v>21.5</v>
      </c>
      <c r="H36" s="266">
        <f t="shared" si="5"/>
        <v>21.5</v>
      </c>
      <c r="I36" s="27">
        <f t="shared" si="5"/>
        <v>21.5</v>
      </c>
      <c r="J36" s="9"/>
    </row>
    <row r="37" spans="1:10" ht="18" customHeight="1" x14ac:dyDescent="0.2">
      <c r="A37" s="40" t="s">
        <v>138</v>
      </c>
      <c r="B37" s="340">
        <v>201</v>
      </c>
      <c r="C37" s="11">
        <v>1</v>
      </c>
      <c r="D37" s="12">
        <v>6</v>
      </c>
      <c r="E37" s="13" t="s">
        <v>25</v>
      </c>
      <c r="F37" s="14"/>
      <c r="G37" s="303">
        <f t="shared" si="5"/>
        <v>21.5</v>
      </c>
      <c r="H37" s="303">
        <f t="shared" si="5"/>
        <v>21.5</v>
      </c>
      <c r="I37" s="15">
        <f t="shared" si="5"/>
        <v>21.5</v>
      </c>
      <c r="J37" s="9"/>
    </row>
    <row r="38" spans="1:10" ht="15.95" customHeight="1" x14ac:dyDescent="0.2">
      <c r="A38" s="10" t="s">
        <v>26</v>
      </c>
      <c r="B38" s="340">
        <v>201</v>
      </c>
      <c r="C38" s="11">
        <v>1</v>
      </c>
      <c r="D38" s="12">
        <v>6</v>
      </c>
      <c r="E38" s="13" t="s">
        <v>25</v>
      </c>
      <c r="F38" s="14">
        <v>500</v>
      </c>
      <c r="G38" s="303">
        <f t="shared" si="5"/>
        <v>21.5</v>
      </c>
      <c r="H38" s="303">
        <f t="shared" si="5"/>
        <v>21.5</v>
      </c>
      <c r="I38" s="15">
        <f t="shared" si="5"/>
        <v>21.5</v>
      </c>
      <c r="J38" s="9"/>
    </row>
    <row r="39" spans="1:10" ht="15.95" customHeight="1" x14ac:dyDescent="0.2">
      <c r="A39" s="10" t="s">
        <v>27</v>
      </c>
      <c r="B39" s="340">
        <v>201</v>
      </c>
      <c r="C39" s="11">
        <v>1</v>
      </c>
      <c r="D39" s="12">
        <v>6</v>
      </c>
      <c r="E39" s="13" t="s">
        <v>25</v>
      </c>
      <c r="F39" s="14">
        <v>540</v>
      </c>
      <c r="G39" s="303">
        <f>'Приложение 5'!F39</f>
        <v>21.5</v>
      </c>
      <c r="H39" s="303">
        <f>'Приложение 5'!G39</f>
        <v>21.5</v>
      </c>
      <c r="I39" s="303">
        <f>'Приложение 5'!H39</f>
        <v>21.5</v>
      </c>
      <c r="J39" s="9"/>
    </row>
    <row r="40" spans="1:10" ht="15.95" customHeight="1" x14ac:dyDescent="0.2">
      <c r="A40" s="3" t="s">
        <v>28</v>
      </c>
      <c r="B40" s="340">
        <v>201</v>
      </c>
      <c r="C40" s="4">
        <v>1</v>
      </c>
      <c r="D40" s="5">
        <v>7</v>
      </c>
      <c r="E40" s="6"/>
      <c r="F40" s="7"/>
      <c r="G40" s="302">
        <f t="shared" ref="G40:I43" si="6">G41</f>
        <v>414.8</v>
      </c>
      <c r="H40" s="302">
        <f t="shared" si="6"/>
        <v>0</v>
      </c>
      <c r="I40" s="8">
        <f t="shared" si="6"/>
        <v>0</v>
      </c>
      <c r="J40" s="9"/>
    </row>
    <row r="41" spans="1:10" ht="15.95" customHeight="1" x14ac:dyDescent="0.2">
      <c r="A41" s="10" t="s">
        <v>9</v>
      </c>
      <c r="B41" s="340">
        <v>201</v>
      </c>
      <c r="C41" s="11">
        <v>1</v>
      </c>
      <c r="D41" s="12">
        <v>7</v>
      </c>
      <c r="E41" s="13" t="s">
        <v>10</v>
      </c>
      <c r="F41" s="14"/>
      <c r="G41" s="303">
        <f t="shared" si="6"/>
        <v>414.8</v>
      </c>
      <c r="H41" s="303">
        <f t="shared" si="6"/>
        <v>0</v>
      </c>
      <c r="I41" s="15">
        <f t="shared" si="6"/>
        <v>0</v>
      </c>
      <c r="J41" s="9"/>
    </row>
    <row r="42" spans="1:10" ht="32.1" customHeight="1" x14ac:dyDescent="0.2">
      <c r="A42" s="10" t="s">
        <v>29</v>
      </c>
      <c r="B42" s="340">
        <v>201</v>
      </c>
      <c r="C42" s="11">
        <v>1</v>
      </c>
      <c r="D42" s="12">
        <v>7</v>
      </c>
      <c r="E42" s="13" t="s">
        <v>30</v>
      </c>
      <c r="F42" s="14"/>
      <c r="G42" s="303">
        <f t="shared" si="6"/>
        <v>414.8</v>
      </c>
      <c r="H42" s="303">
        <f t="shared" si="6"/>
        <v>0</v>
      </c>
      <c r="I42" s="15">
        <f t="shared" si="6"/>
        <v>0</v>
      </c>
      <c r="J42" s="9"/>
    </row>
    <row r="43" spans="1:10" ht="32.1" customHeight="1" x14ac:dyDescent="0.2">
      <c r="A43" s="10" t="s">
        <v>171</v>
      </c>
      <c r="B43" s="340">
        <v>201</v>
      </c>
      <c r="C43" s="11">
        <v>1</v>
      </c>
      <c r="D43" s="12">
        <v>7</v>
      </c>
      <c r="E43" s="13" t="s">
        <v>30</v>
      </c>
      <c r="F43" s="14">
        <v>200</v>
      </c>
      <c r="G43" s="303">
        <f t="shared" si="6"/>
        <v>414.8</v>
      </c>
      <c r="H43" s="303">
        <f t="shared" si="6"/>
        <v>0</v>
      </c>
      <c r="I43" s="15">
        <f t="shared" si="6"/>
        <v>0</v>
      </c>
      <c r="J43" s="9"/>
    </row>
    <row r="44" spans="1:10" ht="32.1" customHeight="1" x14ac:dyDescent="0.2">
      <c r="A44" s="40" t="s">
        <v>18</v>
      </c>
      <c r="B44" s="340">
        <v>201</v>
      </c>
      <c r="C44" s="11">
        <v>1</v>
      </c>
      <c r="D44" s="12">
        <v>7</v>
      </c>
      <c r="E44" s="13" t="s">
        <v>30</v>
      </c>
      <c r="F44" s="26">
        <v>240</v>
      </c>
      <c r="G44" s="303">
        <f>'Приложение 5'!F44</f>
        <v>414.8</v>
      </c>
      <c r="H44" s="303">
        <f>'Приложение 5'!G44</f>
        <v>0</v>
      </c>
      <c r="I44" s="303">
        <f>'Приложение 5'!H44</f>
        <v>0</v>
      </c>
      <c r="J44" s="9"/>
    </row>
    <row r="45" spans="1:10" ht="15.95" customHeight="1" x14ac:dyDescent="0.2">
      <c r="A45" s="16" t="s">
        <v>31</v>
      </c>
      <c r="B45" s="340">
        <v>201</v>
      </c>
      <c r="C45" s="17">
        <v>1</v>
      </c>
      <c r="D45" s="18">
        <v>11</v>
      </c>
      <c r="E45" s="19" t="s">
        <v>7</v>
      </c>
      <c r="F45" s="20" t="s">
        <v>7</v>
      </c>
      <c r="G45" s="301">
        <f t="shared" ref="G45:I48" si="7">G46</f>
        <v>5</v>
      </c>
      <c r="H45" s="301">
        <f t="shared" si="7"/>
        <v>5</v>
      </c>
      <c r="I45" s="21">
        <f t="shared" si="7"/>
        <v>5</v>
      </c>
      <c r="J45" s="9"/>
    </row>
    <row r="46" spans="1:10" ht="15.95" customHeight="1" x14ac:dyDescent="0.2">
      <c r="A46" s="10" t="s">
        <v>9</v>
      </c>
      <c r="B46" s="340">
        <v>201</v>
      </c>
      <c r="C46" s="11">
        <v>1</v>
      </c>
      <c r="D46" s="12">
        <v>11</v>
      </c>
      <c r="E46" s="13" t="s">
        <v>10</v>
      </c>
      <c r="F46" s="14" t="s">
        <v>7</v>
      </c>
      <c r="G46" s="303">
        <f t="shared" si="7"/>
        <v>5</v>
      </c>
      <c r="H46" s="303">
        <f t="shared" si="7"/>
        <v>5</v>
      </c>
      <c r="I46" s="15">
        <f t="shared" si="7"/>
        <v>5</v>
      </c>
      <c r="J46" s="9"/>
    </row>
    <row r="47" spans="1:10" ht="15.95" customHeight="1" x14ac:dyDescent="0.2">
      <c r="A47" s="10" t="s">
        <v>170</v>
      </c>
      <c r="B47" s="340">
        <v>201</v>
      </c>
      <c r="C47" s="11">
        <v>1</v>
      </c>
      <c r="D47" s="12">
        <v>11</v>
      </c>
      <c r="E47" s="13" t="s">
        <v>32</v>
      </c>
      <c r="F47" s="14" t="s">
        <v>7</v>
      </c>
      <c r="G47" s="303">
        <f t="shared" si="7"/>
        <v>5</v>
      </c>
      <c r="H47" s="303">
        <f t="shared" si="7"/>
        <v>5</v>
      </c>
      <c r="I47" s="15">
        <f t="shared" si="7"/>
        <v>5</v>
      </c>
      <c r="J47" s="9"/>
    </row>
    <row r="48" spans="1:10" ht="15.95" customHeight="1" x14ac:dyDescent="0.2">
      <c r="A48" s="10" t="s">
        <v>19</v>
      </c>
      <c r="B48" s="340">
        <v>201</v>
      </c>
      <c r="C48" s="11">
        <v>1</v>
      </c>
      <c r="D48" s="12">
        <v>11</v>
      </c>
      <c r="E48" s="13" t="s">
        <v>32</v>
      </c>
      <c r="F48" s="14">
        <v>800</v>
      </c>
      <c r="G48" s="303">
        <f t="shared" si="7"/>
        <v>5</v>
      </c>
      <c r="H48" s="303">
        <f t="shared" si="7"/>
        <v>5</v>
      </c>
      <c r="I48" s="15">
        <f t="shared" si="7"/>
        <v>5</v>
      </c>
      <c r="J48" s="9"/>
    </row>
    <row r="49" spans="1:10" ht="15.95" customHeight="1" x14ac:dyDescent="0.2">
      <c r="A49" s="22" t="s">
        <v>33</v>
      </c>
      <c r="B49" s="340">
        <v>201</v>
      </c>
      <c r="C49" s="23">
        <v>1</v>
      </c>
      <c r="D49" s="24">
        <v>11</v>
      </c>
      <c r="E49" s="25" t="s">
        <v>32</v>
      </c>
      <c r="F49" s="26">
        <v>870</v>
      </c>
      <c r="G49" s="266">
        <f>'Приложение 5'!F49</f>
        <v>5</v>
      </c>
      <c r="H49" s="266">
        <f>'Приложение 5'!G49</f>
        <v>5</v>
      </c>
      <c r="I49" s="266">
        <f>'Приложение 5'!H49</f>
        <v>5</v>
      </c>
      <c r="J49" s="9"/>
    </row>
    <row r="50" spans="1:10" ht="15.95" customHeight="1" x14ac:dyDescent="0.2">
      <c r="A50" s="34" t="s">
        <v>34</v>
      </c>
      <c r="B50" s="340">
        <v>201</v>
      </c>
      <c r="C50" s="35">
        <v>1</v>
      </c>
      <c r="D50" s="36">
        <v>13</v>
      </c>
      <c r="E50" s="37" t="s">
        <v>7</v>
      </c>
      <c r="F50" s="38" t="s">
        <v>7</v>
      </c>
      <c r="G50" s="306">
        <f>G51</f>
        <v>565.6</v>
      </c>
      <c r="H50" s="306">
        <f>H51</f>
        <v>0</v>
      </c>
      <c r="I50" s="39">
        <f>I51</f>
        <v>0</v>
      </c>
      <c r="J50" s="9"/>
    </row>
    <row r="51" spans="1:10" ht="15.95" customHeight="1" x14ac:dyDescent="0.2">
      <c r="A51" s="10" t="s">
        <v>9</v>
      </c>
      <c r="B51" s="340">
        <v>201</v>
      </c>
      <c r="C51" s="11">
        <v>1</v>
      </c>
      <c r="D51" s="12">
        <v>13</v>
      </c>
      <c r="E51" s="13" t="s">
        <v>10</v>
      </c>
      <c r="F51" s="14" t="s">
        <v>7</v>
      </c>
      <c r="G51" s="303">
        <f>G52+G55</f>
        <v>565.6</v>
      </c>
      <c r="H51" s="303">
        <f>H52+H55</f>
        <v>0</v>
      </c>
      <c r="I51" s="15">
        <f>I52+I55</f>
        <v>0</v>
      </c>
      <c r="J51" s="9"/>
    </row>
    <row r="52" spans="1:10" ht="32.1" customHeight="1" x14ac:dyDescent="0.2">
      <c r="A52" s="10" t="s">
        <v>35</v>
      </c>
      <c r="B52" s="340">
        <v>201</v>
      </c>
      <c r="C52" s="11">
        <v>1</v>
      </c>
      <c r="D52" s="12">
        <v>13</v>
      </c>
      <c r="E52" s="13" t="s">
        <v>36</v>
      </c>
      <c r="F52" s="14" t="s">
        <v>7</v>
      </c>
      <c r="G52" s="303">
        <f t="shared" ref="G52:I53" si="8">G53</f>
        <v>50</v>
      </c>
      <c r="H52" s="303">
        <f t="shared" si="8"/>
        <v>0</v>
      </c>
      <c r="I52" s="15">
        <f t="shared" si="8"/>
        <v>0</v>
      </c>
      <c r="J52" s="9"/>
    </row>
    <row r="53" spans="1:10" ht="32.1" customHeight="1" x14ac:dyDescent="0.2">
      <c r="A53" s="10" t="s">
        <v>171</v>
      </c>
      <c r="B53" s="340">
        <v>201</v>
      </c>
      <c r="C53" s="11">
        <v>1</v>
      </c>
      <c r="D53" s="12">
        <v>13</v>
      </c>
      <c r="E53" s="13" t="s">
        <v>36</v>
      </c>
      <c r="F53" s="14">
        <v>200</v>
      </c>
      <c r="G53" s="303">
        <f t="shared" si="8"/>
        <v>50</v>
      </c>
      <c r="H53" s="303">
        <f t="shared" si="8"/>
        <v>0</v>
      </c>
      <c r="I53" s="15">
        <f t="shared" si="8"/>
        <v>0</v>
      </c>
      <c r="J53" s="9"/>
    </row>
    <row r="54" spans="1:10" ht="32.1" customHeight="1" x14ac:dyDescent="0.2">
      <c r="A54" s="40" t="s">
        <v>18</v>
      </c>
      <c r="B54" s="340">
        <v>201</v>
      </c>
      <c r="C54" s="24">
        <v>1</v>
      </c>
      <c r="D54" s="24">
        <v>13</v>
      </c>
      <c r="E54" s="41" t="s">
        <v>36</v>
      </c>
      <c r="F54" s="26">
        <v>240</v>
      </c>
      <c r="G54" s="266">
        <f>'Приложение 5'!F54</f>
        <v>50</v>
      </c>
      <c r="H54" s="266">
        <f>'Приложение 5'!G54</f>
        <v>0</v>
      </c>
      <c r="I54" s="266">
        <f>'Приложение 5'!H54</f>
        <v>0</v>
      </c>
      <c r="J54" s="9"/>
    </row>
    <row r="55" spans="1:10" ht="15.95" customHeight="1" x14ac:dyDescent="0.2">
      <c r="A55" s="40" t="s">
        <v>37</v>
      </c>
      <c r="B55" s="340">
        <v>201</v>
      </c>
      <c r="C55" s="24">
        <v>1</v>
      </c>
      <c r="D55" s="24">
        <v>13</v>
      </c>
      <c r="E55" s="41" t="s">
        <v>38</v>
      </c>
      <c r="F55" s="26" t="s">
        <v>7</v>
      </c>
      <c r="G55" s="266">
        <f>G56+G58</f>
        <v>515.6</v>
      </c>
      <c r="H55" s="266">
        <f>H56+H58</f>
        <v>0</v>
      </c>
      <c r="I55" s="27">
        <f>I56+I58</f>
        <v>0</v>
      </c>
      <c r="J55" s="9"/>
    </row>
    <row r="56" spans="1:10" ht="32.1" customHeight="1" x14ac:dyDescent="0.2">
      <c r="A56" s="10" t="s">
        <v>171</v>
      </c>
      <c r="B56" s="340">
        <v>201</v>
      </c>
      <c r="C56" s="24">
        <v>1</v>
      </c>
      <c r="D56" s="24">
        <v>13</v>
      </c>
      <c r="E56" s="41" t="s">
        <v>38</v>
      </c>
      <c r="F56" s="26">
        <v>200</v>
      </c>
      <c r="G56" s="266">
        <f>G57</f>
        <v>510.6</v>
      </c>
      <c r="H56" s="266">
        <f>H57</f>
        <v>0</v>
      </c>
      <c r="I56" s="27">
        <f>I57</f>
        <v>0</v>
      </c>
      <c r="J56" s="9"/>
    </row>
    <row r="57" spans="1:10" ht="32.1" customHeight="1" x14ac:dyDescent="0.2">
      <c r="A57" s="22" t="s">
        <v>18</v>
      </c>
      <c r="B57" s="340">
        <v>201</v>
      </c>
      <c r="C57" s="23">
        <v>1</v>
      </c>
      <c r="D57" s="24">
        <v>13</v>
      </c>
      <c r="E57" s="41" t="s">
        <v>38</v>
      </c>
      <c r="F57" s="26">
        <v>240</v>
      </c>
      <c r="G57" s="266">
        <f>'Приложение 5'!F57</f>
        <v>510.6</v>
      </c>
      <c r="H57" s="266">
        <f>'Приложение 5'!G57</f>
        <v>0</v>
      </c>
      <c r="I57" s="266">
        <f>'Приложение 5'!H57</f>
        <v>0</v>
      </c>
      <c r="J57" s="9"/>
    </row>
    <row r="58" spans="1:10" ht="15.95" customHeight="1" x14ac:dyDescent="0.2">
      <c r="A58" s="10" t="s">
        <v>19</v>
      </c>
      <c r="B58" s="340">
        <v>201</v>
      </c>
      <c r="C58" s="11">
        <v>1</v>
      </c>
      <c r="D58" s="12">
        <v>13</v>
      </c>
      <c r="E58" s="41" t="s">
        <v>38</v>
      </c>
      <c r="F58" s="14">
        <v>800</v>
      </c>
      <c r="G58" s="303">
        <f>G59+G60</f>
        <v>5</v>
      </c>
      <c r="H58" s="303">
        <f>H59+H60</f>
        <v>0</v>
      </c>
      <c r="I58" s="15">
        <f>I59+I60</f>
        <v>0</v>
      </c>
      <c r="J58" s="9"/>
    </row>
    <row r="59" spans="1:10" ht="15.95" hidden="1" customHeight="1" x14ac:dyDescent="0.2">
      <c r="A59" s="22" t="s">
        <v>39</v>
      </c>
      <c r="B59" s="340">
        <v>201</v>
      </c>
      <c r="C59" s="23">
        <v>1</v>
      </c>
      <c r="D59" s="24">
        <v>13</v>
      </c>
      <c r="E59" s="42" t="s">
        <v>38</v>
      </c>
      <c r="F59" s="26">
        <v>830</v>
      </c>
      <c r="G59" s="266"/>
      <c r="H59" s="266"/>
      <c r="I59" s="27"/>
      <c r="J59" s="9"/>
    </row>
    <row r="60" spans="1:10" ht="15.95" customHeight="1" x14ac:dyDescent="0.2">
      <c r="A60" s="40" t="s">
        <v>20</v>
      </c>
      <c r="B60" s="340">
        <v>201</v>
      </c>
      <c r="C60" s="23">
        <v>1</v>
      </c>
      <c r="D60" s="24">
        <v>13</v>
      </c>
      <c r="E60" s="41" t="s">
        <v>38</v>
      </c>
      <c r="F60" s="26">
        <v>850</v>
      </c>
      <c r="G60" s="266">
        <f>'Приложение 5'!F60</f>
        <v>5</v>
      </c>
      <c r="H60" s="266">
        <f>'Приложение 5'!G60</f>
        <v>0</v>
      </c>
      <c r="I60" s="266">
        <f>'Приложение 5'!H60</f>
        <v>0</v>
      </c>
      <c r="J60" s="9"/>
    </row>
    <row r="61" spans="1:10" ht="15.95" customHeight="1" x14ac:dyDescent="0.2">
      <c r="A61" s="3" t="s">
        <v>40</v>
      </c>
      <c r="B61" s="340">
        <v>201</v>
      </c>
      <c r="C61" s="4">
        <v>2</v>
      </c>
      <c r="D61" s="5">
        <v>3</v>
      </c>
      <c r="E61" s="6" t="s">
        <v>7</v>
      </c>
      <c r="F61" s="7" t="s">
        <v>7</v>
      </c>
      <c r="G61" s="302">
        <f t="shared" ref="G61:I62" si="9">G62</f>
        <v>99.4</v>
      </c>
      <c r="H61" s="302">
        <f t="shared" si="9"/>
        <v>101.2</v>
      </c>
      <c r="I61" s="8">
        <f t="shared" si="9"/>
        <v>103.3</v>
      </c>
      <c r="J61" s="9"/>
    </row>
    <row r="62" spans="1:10" ht="15.95" customHeight="1" x14ac:dyDescent="0.2">
      <c r="A62" s="10" t="s">
        <v>15</v>
      </c>
      <c r="B62" s="340">
        <v>201</v>
      </c>
      <c r="C62" s="11">
        <v>2</v>
      </c>
      <c r="D62" s="12">
        <v>3</v>
      </c>
      <c r="E62" s="13" t="s">
        <v>10</v>
      </c>
      <c r="F62" s="14" t="s">
        <v>7</v>
      </c>
      <c r="G62" s="303">
        <f t="shared" si="9"/>
        <v>99.4</v>
      </c>
      <c r="H62" s="303">
        <f t="shared" si="9"/>
        <v>101.2</v>
      </c>
      <c r="I62" s="15">
        <f t="shared" si="9"/>
        <v>103.3</v>
      </c>
      <c r="J62" s="9"/>
    </row>
    <row r="63" spans="1:10" s="47" customFormat="1" ht="32.1" customHeight="1" x14ac:dyDescent="0.25">
      <c r="A63" s="43" t="s">
        <v>41</v>
      </c>
      <c r="B63" s="340">
        <v>201</v>
      </c>
      <c r="C63" s="11">
        <v>2</v>
      </c>
      <c r="D63" s="12">
        <v>3</v>
      </c>
      <c r="E63" s="13" t="s">
        <v>42</v>
      </c>
      <c r="F63" s="44" t="s">
        <v>7</v>
      </c>
      <c r="G63" s="322">
        <f>G64+G66</f>
        <v>99.4</v>
      </c>
      <c r="H63" s="322">
        <f>H64+H66</f>
        <v>101.2</v>
      </c>
      <c r="I63" s="45">
        <f>I64+I66</f>
        <v>103.3</v>
      </c>
      <c r="J63" s="46"/>
    </row>
    <row r="64" spans="1:10" ht="63.95" customHeight="1" x14ac:dyDescent="0.2">
      <c r="A64" s="10" t="s">
        <v>13</v>
      </c>
      <c r="B64" s="340">
        <v>201</v>
      </c>
      <c r="C64" s="11">
        <v>2</v>
      </c>
      <c r="D64" s="12">
        <v>3</v>
      </c>
      <c r="E64" s="13" t="s">
        <v>42</v>
      </c>
      <c r="F64" s="14">
        <v>100</v>
      </c>
      <c r="G64" s="303">
        <f>G65</f>
        <v>94.7</v>
      </c>
      <c r="H64" s="303">
        <f>H65</f>
        <v>98.5</v>
      </c>
      <c r="I64" s="15">
        <f>I65</f>
        <v>102.3</v>
      </c>
      <c r="J64" s="9"/>
    </row>
    <row r="65" spans="1:10" ht="32.1" customHeight="1" x14ac:dyDescent="0.2">
      <c r="A65" s="10" t="s">
        <v>43</v>
      </c>
      <c r="B65" s="340">
        <v>201</v>
      </c>
      <c r="C65" s="11">
        <v>2</v>
      </c>
      <c r="D65" s="12">
        <v>3</v>
      </c>
      <c r="E65" s="13" t="s">
        <v>42</v>
      </c>
      <c r="F65" s="14">
        <v>120</v>
      </c>
      <c r="G65" s="303">
        <f>'Приложение 5'!F65</f>
        <v>94.7</v>
      </c>
      <c r="H65" s="303">
        <f>'Приложение 5'!G65</f>
        <v>98.5</v>
      </c>
      <c r="I65" s="303">
        <f>'Приложение 5'!H65</f>
        <v>102.3</v>
      </c>
      <c r="J65" s="9"/>
    </row>
    <row r="66" spans="1:10" ht="32.1" customHeight="1" x14ac:dyDescent="0.2">
      <c r="A66" s="10" t="s">
        <v>171</v>
      </c>
      <c r="B66" s="340">
        <v>201</v>
      </c>
      <c r="C66" s="11">
        <v>2</v>
      </c>
      <c r="D66" s="12">
        <v>3</v>
      </c>
      <c r="E66" s="13" t="s">
        <v>44</v>
      </c>
      <c r="F66" s="14">
        <v>200</v>
      </c>
      <c r="G66" s="303">
        <f>G67</f>
        <v>4.7</v>
      </c>
      <c r="H66" s="303">
        <f>H67</f>
        <v>2.7</v>
      </c>
      <c r="I66" s="15">
        <f>I67</f>
        <v>1</v>
      </c>
      <c r="J66" s="9"/>
    </row>
    <row r="67" spans="1:10" ht="32.1" customHeight="1" x14ac:dyDescent="0.2">
      <c r="A67" s="10" t="s">
        <v>18</v>
      </c>
      <c r="B67" s="340">
        <v>201</v>
      </c>
      <c r="C67" s="11">
        <v>2</v>
      </c>
      <c r="D67" s="12">
        <v>3</v>
      </c>
      <c r="E67" s="13" t="s">
        <v>44</v>
      </c>
      <c r="F67" s="14">
        <v>240</v>
      </c>
      <c r="G67" s="303">
        <f>'Приложение 5'!F67</f>
        <v>4.7</v>
      </c>
      <c r="H67" s="303">
        <f>'Приложение 5'!G67</f>
        <v>2.7</v>
      </c>
      <c r="I67" s="303">
        <f>'Приложение 5'!H67</f>
        <v>1</v>
      </c>
      <c r="J67" s="9"/>
    </row>
    <row r="68" spans="1:10" ht="32.1" customHeight="1" x14ac:dyDescent="0.2">
      <c r="A68" s="3" t="s">
        <v>45</v>
      </c>
      <c r="B68" s="340">
        <v>201</v>
      </c>
      <c r="C68" s="4">
        <v>3</v>
      </c>
      <c r="D68" s="12"/>
      <c r="E68" s="13"/>
      <c r="F68" s="14"/>
      <c r="G68" s="302">
        <f>G69</f>
        <v>22.1</v>
      </c>
      <c r="H68" s="302">
        <f>H69</f>
        <v>0</v>
      </c>
      <c r="I68" s="8">
        <f>I69</f>
        <v>0</v>
      </c>
      <c r="J68" s="9"/>
    </row>
    <row r="69" spans="1:10" ht="32.1" customHeight="1" x14ac:dyDescent="0.2">
      <c r="A69" s="3" t="s">
        <v>46</v>
      </c>
      <c r="B69" s="340">
        <v>201</v>
      </c>
      <c r="C69" s="4">
        <v>3</v>
      </c>
      <c r="D69" s="5">
        <v>9</v>
      </c>
      <c r="E69" s="6" t="s">
        <v>7</v>
      </c>
      <c r="F69" s="7" t="s">
        <v>7</v>
      </c>
      <c r="G69" s="302">
        <f>G70+G77</f>
        <v>22.1</v>
      </c>
      <c r="H69" s="302">
        <f>H70+H77</f>
        <v>0</v>
      </c>
      <c r="I69" s="8">
        <f>I70+I77</f>
        <v>0</v>
      </c>
      <c r="J69" s="9"/>
    </row>
    <row r="70" spans="1:10" ht="63" hidden="1" x14ac:dyDescent="0.2">
      <c r="A70" s="200" t="s">
        <v>191</v>
      </c>
      <c r="B70" s="340">
        <v>201</v>
      </c>
      <c r="C70" s="4">
        <v>3</v>
      </c>
      <c r="D70" s="5">
        <v>9</v>
      </c>
      <c r="E70" s="6" t="s">
        <v>47</v>
      </c>
      <c r="F70" s="7" t="s">
        <v>7</v>
      </c>
      <c r="G70" s="302">
        <f>G71+G74</f>
        <v>0</v>
      </c>
      <c r="H70" s="302">
        <f>H71+H74</f>
        <v>0</v>
      </c>
      <c r="I70" s="8">
        <f>I71+I74</f>
        <v>0</v>
      </c>
      <c r="J70" s="9"/>
    </row>
    <row r="71" spans="1:10" ht="49.5" hidden="1" customHeight="1" x14ac:dyDescent="0.2">
      <c r="A71" s="10" t="s">
        <v>48</v>
      </c>
      <c r="B71" s="340">
        <v>201</v>
      </c>
      <c r="C71" s="11">
        <v>3</v>
      </c>
      <c r="D71" s="12">
        <v>9</v>
      </c>
      <c r="E71" s="25" t="s">
        <v>49</v>
      </c>
      <c r="F71" s="14" t="s">
        <v>7</v>
      </c>
      <c r="G71" s="303">
        <f t="shared" ref="G71:I72" si="10">G72</f>
        <v>0</v>
      </c>
      <c r="H71" s="303">
        <f t="shared" si="10"/>
        <v>0</v>
      </c>
      <c r="I71" s="15">
        <f t="shared" si="10"/>
        <v>0</v>
      </c>
      <c r="J71" s="9"/>
    </row>
    <row r="72" spans="1:10" ht="32.1" hidden="1" customHeight="1" x14ac:dyDescent="0.2">
      <c r="A72" s="10" t="s">
        <v>171</v>
      </c>
      <c r="B72" s="340">
        <v>201</v>
      </c>
      <c r="C72" s="23">
        <v>3</v>
      </c>
      <c r="D72" s="24">
        <v>9</v>
      </c>
      <c r="E72" s="25" t="s">
        <v>49</v>
      </c>
      <c r="F72" s="26">
        <v>200</v>
      </c>
      <c r="G72" s="266">
        <f t="shared" si="10"/>
        <v>0</v>
      </c>
      <c r="H72" s="266">
        <f t="shared" si="10"/>
        <v>0</v>
      </c>
      <c r="I72" s="27">
        <f t="shared" si="10"/>
        <v>0</v>
      </c>
      <c r="J72" s="9"/>
    </row>
    <row r="73" spans="1:10" ht="32.1" hidden="1" customHeight="1" x14ac:dyDescent="0.2">
      <c r="A73" s="22" t="s">
        <v>18</v>
      </c>
      <c r="B73" s="340">
        <v>201</v>
      </c>
      <c r="C73" s="23">
        <v>3</v>
      </c>
      <c r="D73" s="24">
        <v>9</v>
      </c>
      <c r="E73" s="25" t="s">
        <v>49</v>
      </c>
      <c r="F73" s="26">
        <v>240</v>
      </c>
      <c r="G73" s="266"/>
      <c r="H73" s="266"/>
      <c r="I73" s="27"/>
      <c r="J73" s="9"/>
    </row>
    <row r="74" spans="1:10" ht="32.1" hidden="1" customHeight="1" x14ac:dyDescent="0.2">
      <c r="A74" s="10" t="s">
        <v>50</v>
      </c>
      <c r="B74" s="340">
        <v>201</v>
      </c>
      <c r="C74" s="11">
        <v>3</v>
      </c>
      <c r="D74" s="12">
        <v>9</v>
      </c>
      <c r="E74" s="13" t="s">
        <v>51</v>
      </c>
      <c r="F74" s="14"/>
      <c r="G74" s="303">
        <f t="shared" ref="G74:I75" si="11">G75</f>
        <v>0</v>
      </c>
      <c r="H74" s="303">
        <f t="shared" si="11"/>
        <v>0</v>
      </c>
      <c r="I74" s="15">
        <f t="shared" si="11"/>
        <v>0</v>
      </c>
      <c r="J74" s="9"/>
    </row>
    <row r="75" spans="1:10" ht="32.1" hidden="1" customHeight="1" x14ac:dyDescent="0.2">
      <c r="A75" s="10" t="s">
        <v>171</v>
      </c>
      <c r="B75" s="340">
        <v>201</v>
      </c>
      <c r="C75" s="11">
        <v>3</v>
      </c>
      <c r="D75" s="12">
        <v>9</v>
      </c>
      <c r="E75" s="13" t="s">
        <v>51</v>
      </c>
      <c r="F75" s="14">
        <v>200</v>
      </c>
      <c r="G75" s="303">
        <f t="shared" si="11"/>
        <v>0</v>
      </c>
      <c r="H75" s="303">
        <f t="shared" si="11"/>
        <v>0</v>
      </c>
      <c r="I75" s="15">
        <f t="shared" si="11"/>
        <v>0</v>
      </c>
      <c r="J75" s="9"/>
    </row>
    <row r="76" spans="1:10" ht="32.1" hidden="1" customHeight="1" x14ac:dyDescent="0.2">
      <c r="A76" s="22" t="s">
        <v>18</v>
      </c>
      <c r="B76" s="340">
        <v>201</v>
      </c>
      <c r="C76" s="11">
        <v>3</v>
      </c>
      <c r="D76" s="12">
        <v>9</v>
      </c>
      <c r="E76" s="13" t="s">
        <v>51</v>
      </c>
      <c r="F76" s="14">
        <v>240</v>
      </c>
      <c r="G76" s="303"/>
      <c r="H76" s="303"/>
      <c r="I76" s="15"/>
      <c r="J76" s="9"/>
    </row>
    <row r="77" spans="1:10" ht="15.95" customHeight="1" x14ac:dyDescent="0.2">
      <c r="A77" s="16" t="s">
        <v>9</v>
      </c>
      <c r="B77" s="340">
        <v>201</v>
      </c>
      <c r="C77" s="4">
        <v>3</v>
      </c>
      <c r="D77" s="5">
        <v>9</v>
      </c>
      <c r="E77" s="6" t="s">
        <v>10</v>
      </c>
      <c r="F77" s="7"/>
      <c r="G77" s="302">
        <f>G78+G81</f>
        <v>22.1</v>
      </c>
      <c r="H77" s="302">
        <f>H78+H81</f>
        <v>0</v>
      </c>
      <c r="I77" s="8">
        <f>I78+I81</f>
        <v>0</v>
      </c>
      <c r="J77" s="9"/>
    </row>
    <row r="78" spans="1:10" ht="48" customHeight="1" x14ac:dyDescent="0.2">
      <c r="A78" s="10" t="s">
        <v>52</v>
      </c>
      <c r="B78" s="340">
        <v>201</v>
      </c>
      <c r="C78" s="11">
        <v>3</v>
      </c>
      <c r="D78" s="12">
        <v>9</v>
      </c>
      <c r="E78" s="13" t="s">
        <v>53</v>
      </c>
      <c r="F78" s="14"/>
      <c r="G78" s="303">
        <f t="shared" ref="G78:I79" si="12">G79</f>
        <v>22.1</v>
      </c>
      <c r="H78" s="303">
        <f t="shared" si="12"/>
        <v>0</v>
      </c>
      <c r="I78" s="15">
        <f t="shared" si="12"/>
        <v>0</v>
      </c>
      <c r="J78" s="9"/>
    </row>
    <row r="79" spans="1:10" ht="32.1" customHeight="1" x14ac:dyDescent="0.2">
      <c r="A79" s="10" t="s">
        <v>171</v>
      </c>
      <c r="B79" s="340">
        <v>201</v>
      </c>
      <c r="C79" s="11">
        <v>3</v>
      </c>
      <c r="D79" s="12">
        <v>9</v>
      </c>
      <c r="E79" s="13" t="s">
        <v>53</v>
      </c>
      <c r="F79" s="14">
        <v>200</v>
      </c>
      <c r="G79" s="303">
        <f t="shared" si="12"/>
        <v>22.1</v>
      </c>
      <c r="H79" s="303">
        <f t="shared" si="12"/>
        <v>0</v>
      </c>
      <c r="I79" s="15">
        <f t="shared" si="12"/>
        <v>0</v>
      </c>
      <c r="J79" s="9"/>
    </row>
    <row r="80" spans="1:10" ht="32.1" customHeight="1" x14ac:dyDescent="0.2">
      <c r="A80" s="22" t="s">
        <v>18</v>
      </c>
      <c r="B80" s="340">
        <v>201</v>
      </c>
      <c r="C80" s="11">
        <v>3</v>
      </c>
      <c r="D80" s="12">
        <v>9</v>
      </c>
      <c r="E80" s="13" t="s">
        <v>53</v>
      </c>
      <c r="F80" s="14">
        <v>240</v>
      </c>
      <c r="G80" s="303">
        <f>'Приложение 5'!F80</f>
        <v>22.1</v>
      </c>
      <c r="H80" s="303">
        <f>'Приложение 5'!G80</f>
        <v>0</v>
      </c>
      <c r="I80" s="303">
        <f>'Приложение 5'!H80</f>
        <v>0</v>
      </c>
      <c r="J80" s="9"/>
    </row>
    <row r="81" spans="1:10" ht="32.1" hidden="1" customHeight="1" x14ac:dyDescent="0.2">
      <c r="A81" s="10" t="s">
        <v>54</v>
      </c>
      <c r="B81" s="340">
        <v>201</v>
      </c>
      <c r="C81" s="11">
        <v>3</v>
      </c>
      <c r="D81" s="12">
        <v>9</v>
      </c>
      <c r="E81" s="13" t="s">
        <v>55</v>
      </c>
      <c r="F81" s="14"/>
      <c r="G81" s="303">
        <f t="shared" ref="G81:I82" si="13">G82</f>
        <v>0</v>
      </c>
      <c r="H81" s="303">
        <f t="shared" si="13"/>
        <v>0</v>
      </c>
      <c r="I81" s="15">
        <f t="shared" si="13"/>
        <v>0</v>
      </c>
      <c r="J81" s="9"/>
    </row>
    <row r="82" spans="1:10" ht="32.1" hidden="1" customHeight="1" x14ac:dyDescent="0.2">
      <c r="A82" s="10" t="s">
        <v>171</v>
      </c>
      <c r="B82" s="340">
        <v>201</v>
      </c>
      <c r="C82" s="11">
        <v>3</v>
      </c>
      <c r="D82" s="12">
        <v>9</v>
      </c>
      <c r="E82" s="13" t="s">
        <v>55</v>
      </c>
      <c r="F82" s="14">
        <v>200</v>
      </c>
      <c r="G82" s="303">
        <f t="shared" si="13"/>
        <v>0</v>
      </c>
      <c r="H82" s="303">
        <f t="shared" si="13"/>
        <v>0</v>
      </c>
      <c r="I82" s="15">
        <f t="shared" si="13"/>
        <v>0</v>
      </c>
      <c r="J82" s="9"/>
    </row>
    <row r="83" spans="1:10" ht="32.1" hidden="1" customHeight="1" x14ac:dyDescent="0.2">
      <c r="A83" s="22" t="s">
        <v>18</v>
      </c>
      <c r="B83" s="340">
        <v>201</v>
      </c>
      <c r="C83" s="11">
        <v>3</v>
      </c>
      <c r="D83" s="12">
        <v>9</v>
      </c>
      <c r="E83" s="13" t="s">
        <v>55</v>
      </c>
      <c r="F83" s="14">
        <v>240</v>
      </c>
      <c r="G83" s="303"/>
      <c r="H83" s="303"/>
      <c r="I83" s="15"/>
      <c r="J83" s="9"/>
    </row>
    <row r="84" spans="1:10" ht="15.95" customHeight="1" x14ac:dyDescent="0.2">
      <c r="A84" s="16" t="s">
        <v>56</v>
      </c>
      <c r="B84" s="340">
        <v>201</v>
      </c>
      <c r="C84" s="17">
        <v>4</v>
      </c>
      <c r="D84" s="12"/>
      <c r="E84" s="13"/>
      <c r="F84" s="14"/>
      <c r="G84" s="302">
        <f>G85+G93+G111</f>
        <v>630.69999999999993</v>
      </c>
      <c r="H84" s="302">
        <f>H85+H93+H111</f>
        <v>654.4</v>
      </c>
      <c r="I84" s="8">
        <f>I85+I93+I111</f>
        <v>694.6</v>
      </c>
      <c r="J84" s="9"/>
    </row>
    <row r="85" spans="1:10" ht="15.95" hidden="1" customHeight="1" x14ac:dyDescent="0.2">
      <c r="A85" s="48" t="s">
        <v>57</v>
      </c>
      <c r="B85" s="340">
        <v>201</v>
      </c>
      <c r="C85" s="49">
        <v>4</v>
      </c>
      <c r="D85" s="50">
        <v>6</v>
      </c>
      <c r="E85" s="51" t="s">
        <v>7</v>
      </c>
      <c r="F85" s="52" t="s">
        <v>7</v>
      </c>
      <c r="G85" s="308">
        <f>G86</f>
        <v>0</v>
      </c>
      <c r="H85" s="308">
        <f>H86</f>
        <v>0</v>
      </c>
      <c r="I85" s="53">
        <f>I86</f>
        <v>0</v>
      </c>
      <c r="J85" s="9"/>
    </row>
    <row r="86" spans="1:10" ht="18" hidden="1" customHeight="1" x14ac:dyDescent="0.2">
      <c r="A86" s="54" t="s">
        <v>9</v>
      </c>
      <c r="B86" s="340">
        <v>201</v>
      </c>
      <c r="C86" s="55">
        <v>4</v>
      </c>
      <c r="D86" s="56">
        <v>6</v>
      </c>
      <c r="E86" s="57" t="s">
        <v>10</v>
      </c>
      <c r="F86" s="58"/>
      <c r="G86" s="323">
        <f>G87+G90</f>
        <v>0</v>
      </c>
      <c r="H86" s="323">
        <f>H87+H90</f>
        <v>0</v>
      </c>
      <c r="I86" s="64">
        <f>I87+I90</f>
        <v>0</v>
      </c>
      <c r="J86" s="9"/>
    </row>
    <row r="87" spans="1:10" ht="15.95" hidden="1" customHeight="1" x14ac:dyDescent="0.2">
      <c r="A87" s="54" t="s">
        <v>58</v>
      </c>
      <c r="B87" s="340">
        <v>201</v>
      </c>
      <c r="C87" s="55">
        <v>4</v>
      </c>
      <c r="D87" s="56">
        <v>6</v>
      </c>
      <c r="E87" s="57" t="s">
        <v>59</v>
      </c>
      <c r="F87" s="58"/>
      <c r="G87" s="323">
        <f t="shared" ref="G87:I88" si="14">G88</f>
        <v>0</v>
      </c>
      <c r="H87" s="323">
        <f t="shared" si="14"/>
        <v>0</v>
      </c>
      <c r="I87" s="64">
        <f t="shared" si="14"/>
        <v>0</v>
      </c>
      <c r="J87" s="9"/>
    </row>
    <row r="88" spans="1:10" ht="32.1" hidden="1" customHeight="1" x14ac:dyDescent="0.2">
      <c r="A88" s="10" t="s">
        <v>171</v>
      </c>
      <c r="B88" s="340">
        <v>201</v>
      </c>
      <c r="C88" s="55">
        <v>4</v>
      </c>
      <c r="D88" s="56">
        <v>6</v>
      </c>
      <c r="E88" s="57" t="s">
        <v>59</v>
      </c>
      <c r="F88" s="59">
        <v>200</v>
      </c>
      <c r="G88" s="324">
        <f t="shared" si="14"/>
        <v>0</v>
      </c>
      <c r="H88" s="324">
        <f t="shared" si="14"/>
        <v>0</v>
      </c>
      <c r="I88" s="64">
        <f t="shared" si="14"/>
        <v>0</v>
      </c>
      <c r="J88" s="9"/>
    </row>
    <row r="89" spans="1:10" ht="32.1" hidden="1" customHeight="1" x14ac:dyDescent="0.2">
      <c r="A89" s="60" t="s">
        <v>18</v>
      </c>
      <c r="B89" s="340">
        <v>201</v>
      </c>
      <c r="C89" s="61">
        <v>4</v>
      </c>
      <c r="D89" s="62">
        <v>6</v>
      </c>
      <c r="E89" s="57" t="s">
        <v>59</v>
      </c>
      <c r="F89" s="63">
        <v>240</v>
      </c>
      <c r="G89" s="324"/>
      <c r="H89" s="324"/>
      <c r="I89" s="64"/>
      <c r="J89" s="9"/>
    </row>
    <row r="90" spans="1:10" ht="15.95" hidden="1" customHeight="1" x14ac:dyDescent="0.2">
      <c r="A90" s="54" t="s">
        <v>60</v>
      </c>
      <c r="B90" s="340">
        <v>201</v>
      </c>
      <c r="C90" s="55">
        <v>4</v>
      </c>
      <c r="D90" s="56">
        <v>6</v>
      </c>
      <c r="E90" s="57" t="s">
        <v>61</v>
      </c>
      <c r="F90" s="59"/>
      <c r="G90" s="324">
        <f t="shared" ref="G90:I91" si="15">G91</f>
        <v>0</v>
      </c>
      <c r="H90" s="324">
        <f t="shared" si="15"/>
        <v>0</v>
      </c>
      <c r="I90" s="64">
        <f t="shared" si="15"/>
        <v>0</v>
      </c>
      <c r="J90" s="9"/>
    </row>
    <row r="91" spans="1:10" ht="32.1" hidden="1" customHeight="1" x14ac:dyDescent="0.2">
      <c r="A91" s="10" t="s">
        <v>171</v>
      </c>
      <c r="B91" s="340">
        <v>201</v>
      </c>
      <c r="C91" s="55">
        <v>4</v>
      </c>
      <c r="D91" s="56">
        <v>6</v>
      </c>
      <c r="E91" s="57" t="s">
        <v>61</v>
      </c>
      <c r="F91" s="59">
        <v>200</v>
      </c>
      <c r="G91" s="324">
        <f t="shared" si="15"/>
        <v>0</v>
      </c>
      <c r="H91" s="324">
        <f t="shared" si="15"/>
        <v>0</v>
      </c>
      <c r="I91" s="64">
        <f t="shared" si="15"/>
        <v>0</v>
      </c>
      <c r="J91" s="9"/>
    </row>
    <row r="92" spans="1:10" ht="32.1" hidden="1" customHeight="1" x14ac:dyDescent="0.2">
      <c r="A92" s="60" t="s">
        <v>18</v>
      </c>
      <c r="B92" s="340">
        <v>201</v>
      </c>
      <c r="C92" s="61">
        <v>4</v>
      </c>
      <c r="D92" s="62">
        <v>6</v>
      </c>
      <c r="E92" s="57" t="s">
        <v>61</v>
      </c>
      <c r="F92" s="63">
        <v>240</v>
      </c>
      <c r="G92" s="309"/>
      <c r="H92" s="309"/>
      <c r="I92" s="65"/>
      <c r="J92" s="9"/>
    </row>
    <row r="93" spans="1:10" ht="15.95" customHeight="1" x14ac:dyDescent="0.2">
      <c r="A93" s="16" t="s">
        <v>62</v>
      </c>
      <c r="B93" s="340">
        <v>201</v>
      </c>
      <c r="C93" s="17">
        <v>4</v>
      </c>
      <c r="D93" s="18">
        <v>9</v>
      </c>
      <c r="E93" s="19" t="s">
        <v>7</v>
      </c>
      <c r="F93" s="20" t="s">
        <v>7</v>
      </c>
      <c r="G93" s="301">
        <f>G94</f>
        <v>630.69999999999993</v>
      </c>
      <c r="H93" s="301">
        <f t="shared" ref="H93:I93" si="16">H94</f>
        <v>654.4</v>
      </c>
      <c r="I93" s="301">
        <f t="shared" si="16"/>
        <v>694.6</v>
      </c>
      <c r="J93" s="9"/>
    </row>
    <row r="94" spans="1:10" ht="36.75" customHeight="1" x14ac:dyDescent="0.2">
      <c r="A94" s="338" t="s">
        <v>245</v>
      </c>
      <c r="B94" s="340">
        <v>201</v>
      </c>
      <c r="C94" s="4">
        <v>4</v>
      </c>
      <c r="D94" s="5">
        <v>9</v>
      </c>
      <c r="E94" s="6" t="s">
        <v>63</v>
      </c>
      <c r="F94" s="20"/>
      <c r="G94" s="301">
        <f>G95+G99</f>
        <v>630.69999999999993</v>
      </c>
      <c r="H94" s="301">
        <f t="shared" ref="H94:I94" si="17">H95+H99</f>
        <v>654.4</v>
      </c>
      <c r="I94" s="301">
        <f t="shared" si="17"/>
        <v>694.6</v>
      </c>
      <c r="J94" s="9"/>
    </row>
    <row r="95" spans="1:10" ht="45" customHeight="1" x14ac:dyDescent="0.2">
      <c r="A95" s="338" t="s">
        <v>246</v>
      </c>
      <c r="B95" s="340">
        <v>201</v>
      </c>
      <c r="C95" s="4">
        <v>4</v>
      </c>
      <c r="D95" s="5">
        <v>9</v>
      </c>
      <c r="E95" s="6" t="s">
        <v>241</v>
      </c>
      <c r="F95" s="20"/>
      <c r="G95" s="301">
        <f>G96</f>
        <v>630.69999999999993</v>
      </c>
      <c r="H95" s="301">
        <f t="shared" ref="H95:I95" si="18">H96</f>
        <v>654.4</v>
      </c>
      <c r="I95" s="301">
        <f t="shared" si="18"/>
        <v>694.6</v>
      </c>
      <c r="J95" s="9"/>
    </row>
    <row r="96" spans="1:10" ht="42.75" customHeight="1" x14ac:dyDescent="0.2">
      <c r="A96" s="339" t="s">
        <v>254</v>
      </c>
      <c r="B96" s="340">
        <v>201</v>
      </c>
      <c r="C96" s="11">
        <v>4</v>
      </c>
      <c r="D96" s="12">
        <v>9</v>
      </c>
      <c r="E96" s="13" t="s">
        <v>242</v>
      </c>
      <c r="F96" s="20"/>
      <c r="G96" s="266">
        <f>G97</f>
        <v>630.69999999999993</v>
      </c>
      <c r="H96" s="266">
        <f t="shared" ref="H96:I97" si="19">H97</f>
        <v>654.4</v>
      </c>
      <c r="I96" s="266">
        <f t="shared" si="19"/>
        <v>694.6</v>
      </c>
      <c r="J96" s="9"/>
    </row>
    <row r="97" spans="1:10" ht="35.25" customHeight="1" x14ac:dyDescent="0.2">
      <c r="A97" s="339" t="s">
        <v>171</v>
      </c>
      <c r="B97" s="340">
        <v>201</v>
      </c>
      <c r="C97" s="11">
        <v>4</v>
      </c>
      <c r="D97" s="12">
        <v>9</v>
      </c>
      <c r="E97" s="13" t="s">
        <v>242</v>
      </c>
      <c r="F97" s="26">
        <v>200</v>
      </c>
      <c r="G97" s="266">
        <f>G98</f>
        <v>630.69999999999993</v>
      </c>
      <c r="H97" s="266">
        <f t="shared" si="19"/>
        <v>654.4</v>
      </c>
      <c r="I97" s="266">
        <f t="shared" si="19"/>
        <v>694.6</v>
      </c>
      <c r="J97" s="9"/>
    </row>
    <row r="98" spans="1:10" ht="36" customHeight="1" x14ac:dyDescent="0.2">
      <c r="A98" s="197" t="s">
        <v>18</v>
      </c>
      <c r="B98" s="340">
        <v>201</v>
      </c>
      <c r="C98" s="11">
        <v>4</v>
      </c>
      <c r="D98" s="12">
        <v>9</v>
      </c>
      <c r="E98" s="13" t="s">
        <v>242</v>
      </c>
      <c r="F98" s="26">
        <v>240</v>
      </c>
      <c r="G98" s="266">
        <f>'Приложение 5'!F98</f>
        <v>630.69999999999993</v>
      </c>
      <c r="H98" s="266">
        <f>'Приложение 5'!G98</f>
        <v>654.4</v>
      </c>
      <c r="I98" s="266">
        <f>'Приложение 5'!H98</f>
        <v>694.6</v>
      </c>
      <c r="J98" s="9"/>
    </row>
    <row r="99" spans="1:10" ht="42" hidden="1" customHeight="1" x14ac:dyDescent="0.2">
      <c r="A99" s="338" t="s">
        <v>248</v>
      </c>
      <c r="B99" s="340">
        <v>201</v>
      </c>
      <c r="C99" s="4">
        <v>4</v>
      </c>
      <c r="D99" s="5">
        <v>9</v>
      </c>
      <c r="E99" s="6" t="s">
        <v>243</v>
      </c>
      <c r="F99" s="20"/>
      <c r="G99" s="301">
        <f>G100</f>
        <v>0</v>
      </c>
      <c r="H99" s="301">
        <f t="shared" ref="H99:I100" si="20">H100</f>
        <v>0</v>
      </c>
      <c r="I99" s="301">
        <f t="shared" si="20"/>
        <v>0</v>
      </c>
      <c r="J99" s="9"/>
    </row>
    <row r="100" spans="1:10" ht="30" hidden="1" customHeight="1" x14ac:dyDescent="0.2">
      <c r="A100" s="339" t="s">
        <v>255</v>
      </c>
      <c r="B100" s="340">
        <v>201</v>
      </c>
      <c r="C100" s="11">
        <v>4</v>
      </c>
      <c r="D100" s="12">
        <v>9</v>
      </c>
      <c r="E100" s="13" t="s">
        <v>244</v>
      </c>
      <c r="F100" s="20"/>
      <c r="G100" s="266">
        <f>G101</f>
        <v>0</v>
      </c>
      <c r="H100" s="266">
        <f t="shared" si="20"/>
        <v>0</v>
      </c>
      <c r="I100" s="266">
        <f t="shared" si="20"/>
        <v>0</v>
      </c>
      <c r="J100" s="9"/>
    </row>
    <row r="101" spans="1:10" ht="30" hidden="1" customHeight="1" x14ac:dyDescent="0.2">
      <c r="A101" s="339" t="s">
        <v>171</v>
      </c>
      <c r="B101" s="340">
        <v>201</v>
      </c>
      <c r="C101" s="11">
        <v>4</v>
      </c>
      <c r="D101" s="12">
        <v>9</v>
      </c>
      <c r="E101" s="13" t="s">
        <v>244</v>
      </c>
      <c r="F101" s="26">
        <v>200</v>
      </c>
      <c r="G101" s="266">
        <f>G102</f>
        <v>0</v>
      </c>
      <c r="H101" s="266">
        <f t="shared" ref="H101:I101" si="21">H102</f>
        <v>0</v>
      </c>
      <c r="I101" s="266">
        <f t="shared" si="21"/>
        <v>0</v>
      </c>
      <c r="J101" s="9"/>
    </row>
    <row r="102" spans="1:10" ht="59.25" hidden="1" customHeight="1" x14ac:dyDescent="0.2">
      <c r="A102" s="197" t="s">
        <v>18</v>
      </c>
      <c r="B102" s="340">
        <v>201</v>
      </c>
      <c r="C102" s="11">
        <v>4</v>
      </c>
      <c r="D102" s="12">
        <v>9</v>
      </c>
      <c r="E102" s="13" t="s">
        <v>244</v>
      </c>
      <c r="F102" s="26">
        <v>240</v>
      </c>
      <c r="G102" s="266">
        <f>'Приложение 5'!F102</f>
        <v>0</v>
      </c>
      <c r="H102" s="266">
        <f>'Приложение 5'!G102</f>
        <v>0</v>
      </c>
      <c r="I102" s="266">
        <f>'Приложение 5'!H102</f>
        <v>0</v>
      </c>
      <c r="J102" s="9"/>
    </row>
    <row r="103" spans="1:10" ht="37.5" hidden="1" customHeight="1" x14ac:dyDescent="0.2">
      <c r="A103" s="338" t="s">
        <v>256</v>
      </c>
      <c r="B103" s="340">
        <v>201</v>
      </c>
      <c r="C103" s="4">
        <v>4</v>
      </c>
      <c r="D103" s="5">
        <v>9</v>
      </c>
      <c r="E103" s="6" t="s">
        <v>64</v>
      </c>
      <c r="F103" s="20"/>
      <c r="G103" s="301">
        <f t="shared" ref="G103:I105" si="22">G104</f>
        <v>0</v>
      </c>
      <c r="H103" s="301">
        <f t="shared" si="22"/>
        <v>0</v>
      </c>
      <c r="I103" s="21">
        <f t="shared" si="22"/>
        <v>0</v>
      </c>
      <c r="J103" s="9"/>
    </row>
    <row r="104" spans="1:10" ht="32.1" hidden="1" customHeight="1" x14ac:dyDescent="0.2">
      <c r="A104" s="339" t="s">
        <v>257</v>
      </c>
      <c r="B104" s="340">
        <v>201</v>
      </c>
      <c r="C104" s="11">
        <v>4</v>
      </c>
      <c r="D104" s="12">
        <v>9</v>
      </c>
      <c r="E104" s="13" t="s">
        <v>65</v>
      </c>
      <c r="F104" s="20"/>
      <c r="G104" s="266">
        <f t="shared" si="22"/>
        <v>0</v>
      </c>
      <c r="H104" s="266">
        <f t="shared" si="22"/>
        <v>0</v>
      </c>
      <c r="I104" s="27">
        <f t="shared" si="22"/>
        <v>0</v>
      </c>
      <c r="J104" s="9"/>
    </row>
    <row r="105" spans="1:10" ht="32.1" hidden="1" customHeight="1" x14ac:dyDescent="0.2">
      <c r="A105" s="10" t="s">
        <v>171</v>
      </c>
      <c r="B105" s="340">
        <v>201</v>
      </c>
      <c r="C105" s="11">
        <v>4</v>
      </c>
      <c r="D105" s="12">
        <v>9</v>
      </c>
      <c r="E105" s="13" t="s">
        <v>65</v>
      </c>
      <c r="F105" s="26">
        <v>200</v>
      </c>
      <c r="G105" s="266">
        <f t="shared" si="22"/>
        <v>0</v>
      </c>
      <c r="H105" s="266">
        <f t="shared" si="22"/>
        <v>0</v>
      </c>
      <c r="I105" s="27">
        <f t="shared" si="22"/>
        <v>0</v>
      </c>
      <c r="J105" s="9"/>
    </row>
    <row r="106" spans="1:10" ht="32.1" hidden="1" customHeight="1" x14ac:dyDescent="0.2">
      <c r="A106" s="22" t="s">
        <v>18</v>
      </c>
      <c r="B106" s="340">
        <v>201</v>
      </c>
      <c r="C106" s="11">
        <v>4</v>
      </c>
      <c r="D106" s="12">
        <v>9</v>
      </c>
      <c r="E106" s="13" t="s">
        <v>65</v>
      </c>
      <c r="F106" s="26">
        <v>240</v>
      </c>
      <c r="G106" s="266"/>
      <c r="H106" s="266"/>
      <c r="I106" s="27"/>
      <c r="J106" s="9"/>
    </row>
    <row r="107" spans="1:10" ht="18" hidden="1" customHeight="1" x14ac:dyDescent="0.2">
      <c r="A107" s="3" t="s">
        <v>9</v>
      </c>
      <c r="B107" s="340">
        <v>201</v>
      </c>
      <c r="C107" s="4">
        <v>4</v>
      </c>
      <c r="D107" s="5">
        <v>9</v>
      </c>
      <c r="E107" s="6" t="s">
        <v>10</v>
      </c>
      <c r="F107" s="7"/>
      <c r="G107" s="302">
        <f t="shared" ref="G107:I109" si="23">G108</f>
        <v>0</v>
      </c>
      <c r="H107" s="302">
        <f t="shared" si="23"/>
        <v>0</v>
      </c>
      <c r="I107" s="21">
        <f t="shared" si="23"/>
        <v>0</v>
      </c>
      <c r="J107" s="9"/>
    </row>
    <row r="108" spans="1:10" ht="48" hidden="1" customHeight="1" x14ac:dyDescent="0.2">
      <c r="A108" s="10" t="s">
        <v>66</v>
      </c>
      <c r="B108" s="340">
        <v>201</v>
      </c>
      <c r="C108" s="11">
        <v>4</v>
      </c>
      <c r="D108" s="12">
        <v>9</v>
      </c>
      <c r="E108" s="13" t="s">
        <v>67</v>
      </c>
      <c r="F108" s="26"/>
      <c r="G108" s="266">
        <f t="shared" si="23"/>
        <v>0</v>
      </c>
      <c r="H108" s="266">
        <f t="shared" si="23"/>
        <v>0</v>
      </c>
      <c r="I108" s="27">
        <f t="shared" si="23"/>
        <v>0</v>
      </c>
      <c r="J108" s="9"/>
    </row>
    <row r="109" spans="1:10" ht="32.1" hidden="1" customHeight="1" x14ac:dyDescent="0.2">
      <c r="A109" s="10" t="s">
        <v>171</v>
      </c>
      <c r="B109" s="340">
        <v>201</v>
      </c>
      <c r="C109" s="11">
        <v>4</v>
      </c>
      <c r="D109" s="12">
        <v>9</v>
      </c>
      <c r="E109" s="13" t="s">
        <v>67</v>
      </c>
      <c r="F109" s="26">
        <v>200</v>
      </c>
      <c r="G109" s="266">
        <f t="shared" si="23"/>
        <v>0</v>
      </c>
      <c r="H109" s="266">
        <f t="shared" si="23"/>
        <v>0</v>
      </c>
      <c r="I109" s="27">
        <f t="shared" si="23"/>
        <v>0</v>
      </c>
      <c r="J109" s="9"/>
    </row>
    <row r="110" spans="1:10" ht="32.1" hidden="1" customHeight="1" x14ac:dyDescent="0.2">
      <c r="A110" s="22" t="s">
        <v>18</v>
      </c>
      <c r="B110" s="340">
        <v>201</v>
      </c>
      <c r="C110" s="11">
        <v>4</v>
      </c>
      <c r="D110" s="12">
        <v>9</v>
      </c>
      <c r="E110" s="13" t="s">
        <v>67</v>
      </c>
      <c r="F110" s="26">
        <v>240</v>
      </c>
      <c r="G110" s="266"/>
      <c r="H110" s="266"/>
      <c r="I110" s="27"/>
      <c r="J110" s="9"/>
    </row>
    <row r="111" spans="1:10" ht="15.95" hidden="1" customHeight="1" x14ac:dyDescent="0.2">
      <c r="A111" s="66" t="s">
        <v>69</v>
      </c>
      <c r="B111" s="340">
        <v>201</v>
      </c>
      <c r="C111" s="17">
        <v>4</v>
      </c>
      <c r="D111" s="18">
        <v>12</v>
      </c>
      <c r="E111" s="19" t="s">
        <v>7</v>
      </c>
      <c r="F111" s="20" t="s">
        <v>7</v>
      </c>
      <c r="G111" s="301">
        <f t="shared" ref="G111:I114" si="24">G112</f>
        <v>0</v>
      </c>
      <c r="H111" s="301">
        <f t="shared" si="24"/>
        <v>0</v>
      </c>
      <c r="I111" s="21">
        <f t="shared" si="24"/>
        <v>0</v>
      </c>
      <c r="J111" s="9"/>
    </row>
    <row r="112" spans="1:10" ht="15.95" hidden="1" customHeight="1" x14ac:dyDescent="0.2">
      <c r="A112" s="10" t="s">
        <v>9</v>
      </c>
      <c r="B112" s="340">
        <v>201</v>
      </c>
      <c r="C112" s="23">
        <v>4</v>
      </c>
      <c r="D112" s="24">
        <v>12</v>
      </c>
      <c r="E112" s="41" t="s">
        <v>10</v>
      </c>
      <c r="F112" s="14"/>
      <c r="G112" s="303">
        <f t="shared" si="24"/>
        <v>0</v>
      </c>
      <c r="H112" s="303">
        <f t="shared" si="24"/>
        <v>0</v>
      </c>
      <c r="I112" s="27">
        <f t="shared" si="24"/>
        <v>0</v>
      </c>
      <c r="J112" s="9"/>
    </row>
    <row r="113" spans="1:10" ht="32.1" hidden="1" customHeight="1" x14ac:dyDescent="0.2">
      <c r="A113" s="22" t="s">
        <v>70</v>
      </c>
      <c r="B113" s="340">
        <v>201</v>
      </c>
      <c r="C113" s="11">
        <v>4</v>
      </c>
      <c r="D113" s="12">
        <v>12</v>
      </c>
      <c r="E113" s="13" t="s">
        <v>71</v>
      </c>
      <c r="F113" s="14"/>
      <c r="G113" s="303">
        <f t="shared" si="24"/>
        <v>0</v>
      </c>
      <c r="H113" s="303">
        <f t="shared" si="24"/>
        <v>0</v>
      </c>
      <c r="I113" s="27">
        <f t="shared" si="24"/>
        <v>0</v>
      </c>
      <c r="J113" s="9"/>
    </row>
    <row r="114" spans="1:10" ht="32.1" hidden="1" customHeight="1" x14ac:dyDescent="0.2">
      <c r="A114" s="10" t="s">
        <v>171</v>
      </c>
      <c r="B114" s="340">
        <v>201</v>
      </c>
      <c r="C114" s="23">
        <v>4</v>
      </c>
      <c r="D114" s="24">
        <v>12</v>
      </c>
      <c r="E114" s="13" t="s">
        <v>71</v>
      </c>
      <c r="F114" s="26">
        <v>200</v>
      </c>
      <c r="G114" s="266">
        <f t="shared" si="24"/>
        <v>0</v>
      </c>
      <c r="H114" s="266">
        <f t="shared" si="24"/>
        <v>0</v>
      </c>
      <c r="I114" s="27">
        <f t="shared" si="24"/>
        <v>0</v>
      </c>
      <c r="J114" s="9"/>
    </row>
    <row r="115" spans="1:10" ht="32.1" hidden="1" customHeight="1" x14ac:dyDescent="0.2">
      <c r="A115" s="22" t="s">
        <v>18</v>
      </c>
      <c r="B115" s="340">
        <v>201</v>
      </c>
      <c r="C115" s="11">
        <v>4</v>
      </c>
      <c r="D115" s="12">
        <v>12</v>
      </c>
      <c r="E115" s="13" t="s">
        <v>71</v>
      </c>
      <c r="F115" s="26">
        <v>240</v>
      </c>
      <c r="G115" s="266"/>
      <c r="H115" s="266"/>
      <c r="I115" s="27"/>
      <c r="J115" s="9"/>
    </row>
    <row r="116" spans="1:10" ht="15.95" customHeight="1" x14ac:dyDescent="0.2">
      <c r="A116" s="16" t="s">
        <v>72</v>
      </c>
      <c r="B116" s="340">
        <v>201</v>
      </c>
      <c r="C116" s="17">
        <v>5</v>
      </c>
      <c r="D116" s="18" t="s">
        <v>7</v>
      </c>
      <c r="E116" s="19" t="s">
        <v>7</v>
      </c>
      <c r="F116" s="20" t="s">
        <v>7</v>
      </c>
      <c r="G116" s="301">
        <f>G117+G125+G136</f>
        <v>502</v>
      </c>
      <c r="H116" s="301">
        <f>H117+H125+H136</f>
        <v>0</v>
      </c>
      <c r="I116" s="21">
        <f>I117+I125+I136</f>
        <v>0</v>
      </c>
      <c r="J116" s="9"/>
    </row>
    <row r="117" spans="1:10" ht="15.95" customHeight="1" x14ac:dyDescent="0.2">
      <c r="A117" s="3" t="s">
        <v>73</v>
      </c>
      <c r="B117" s="340">
        <v>201</v>
      </c>
      <c r="C117" s="4">
        <v>5</v>
      </c>
      <c r="D117" s="5">
        <v>1</v>
      </c>
      <c r="E117" s="6" t="s">
        <v>7</v>
      </c>
      <c r="F117" s="7" t="s">
        <v>7</v>
      </c>
      <c r="G117" s="302">
        <f>G118</f>
        <v>5</v>
      </c>
      <c r="H117" s="302">
        <f>H118</f>
        <v>0</v>
      </c>
      <c r="I117" s="8">
        <f>I118</f>
        <v>0</v>
      </c>
      <c r="J117" s="9"/>
    </row>
    <row r="118" spans="1:10" ht="15.95" customHeight="1" x14ac:dyDescent="0.2">
      <c r="A118" s="10" t="s">
        <v>74</v>
      </c>
      <c r="B118" s="340">
        <v>201</v>
      </c>
      <c r="C118" s="11">
        <v>5</v>
      </c>
      <c r="D118" s="12">
        <v>1</v>
      </c>
      <c r="E118" s="13" t="s">
        <v>10</v>
      </c>
      <c r="F118" s="14"/>
      <c r="G118" s="303">
        <f>G119+G122</f>
        <v>5</v>
      </c>
      <c r="H118" s="303">
        <f>H119+H122</f>
        <v>0</v>
      </c>
      <c r="I118" s="15">
        <f>I119+I122</f>
        <v>0</v>
      </c>
      <c r="J118" s="9"/>
    </row>
    <row r="119" spans="1:10" ht="32.1" hidden="1" customHeight="1" x14ac:dyDescent="0.2">
      <c r="A119" s="10" t="s">
        <v>75</v>
      </c>
      <c r="B119" s="340">
        <v>201</v>
      </c>
      <c r="C119" s="11">
        <v>5</v>
      </c>
      <c r="D119" s="12">
        <v>1</v>
      </c>
      <c r="E119" s="13" t="s">
        <v>76</v>
      </c>
      <c r="F119" s="14"/>
      <c r="G119" s="303">
        <f>G120</f>
        <v>0</v>
      </c>
      <c r="H119" s="303">
        <f>H123</f>
        <v>0</v>
      </c>
      <c r="I119" s="15">
        <f>I123</f>
        <v>0</v>
      </c>
      <c r="J119" s="9"/>
    </row>
    <row r="120" spans="1:10" ht="32.1" hidden="1" customHeight="1" x14ac:dyDescent="0.2">
      <c r="A120" s="10" t="s">
        <v>171</v>
      </c>
      <c r="B120" s="340">
        <v>201</v>
      </c>
      <c r="C120" s="11">
        <v>5</v>
      </c>
      <c r="D120" s="12">
        <v>1</v>
      </c>
      <c r="E120" s="13" t="s">
        <v>76</v>
      </c>
      <c r="F120" s="14">
        <v>200</v>
      </c>
      <c r="G120" s="303">
        <f>G121</f>
        <v>0</v>
      </c>
      <c r="H120" s="303">
        <f>H121</f>
        <v>0</v>
      </c>
      <c r="I120" s="15">
        <f>I121</f>
        <v>0</v>
      </c>
      <c r="J120" s="9"/>
    </row>
    <row r="121" spans="1:10" ht="32.1" hidden="1" customHeight="1" x14ac:dyDescent="0.2">
      <c r="A121" s="22" t="s">
        <v>18</v>
      </c>
      <c r="B121" s="340">
        <v>201</v>
      </c>
      <c r="C121" s="11">
        <v>5</v>
      </c>
      <c r="D121" s="12">
        <v>1</v>
      </c>
      <c r="E121" s="13" t="s">
        <v>76</v>
      </c>
      <c r="F121" s="14">
        <v>240</v>
      </c>
      <c r="G121" s="303"/>
      <c r="H121" s="303"/>
      <c r="I121" s="15"/>
      <c r="J121" s="9"/>
    </row>
    <row r="122" spans="1:10" ht="18.75" x14ac:dyDescent="0.2">
      <c r="A122" s="22" t="s">
        <v>77</v>
      </c>
      <c r="B122" s="340">
        <v>201</v>
      </c>
      <c r="C122" s="11">
        <v>5</v>
      </c>
      <c r="D122" s="12">
        <v>1</v>
      </c>
      <c r="E122" s="13" t="s">
        <v>78</v>
      </c>
      <c r="F122" s="14"/>
      <c r="G122" s="303">
        <f t="shared" ref="G122:I123" si="25">G123</f>
        <v>5</v>
      </c>
      <c r="H122" s="303">
        <f t="shared" si="25"/>
        <v>0</v>
      </c>
      <c r="I122" s="15">
        <f t="shared" si="25"/>
        <v>0</v>
      </c>
      <c r="J122" s="9"/>
    </row>
    <row r="123" spans="1:10" ht="32.1" customHeight="1" x14ac:dyDescent="0.2">
      <c r="A123" s="10" t="s">
        <v>171</v>
      </c>
      <c r="B123" s="340">
        <v>201</v>
      </c>
      <c r="C123" s="11">
        <v>5</v>
      </c>
      <c r="D123" s="12">
        <v>1</v>
      </c>
      <c r="E123" s="13" t="s">
        <v>78</v>
      </c>
      <c r="F123" s="14">
        <v>200</v>
      </c>
      <c r="G123" s="303">
        <f t="shared" si="25"/>
        <v>5</v>
      </c>
      <c r="H123" s="303">
        <f t="shared" si="25"/>
        <v>0</v>
      </c>
      <c r="I123" s="15">
        <f t="shared" si="25"/>
        <v>0</v>
      </c>
      <c r="J123" s="9"/>
    </row>
    <row r="124" spans="1:10" ht="32.1" customHeight="1" x14ac:dyDescent="0.2">
      <c r="A124" s="22" t="s">
        <v>18</v>
      </c>
      <c r="B124" s="340">
        <v>201</v>
      </c>
      <c r="C124" s="11">
        <v>5</v>
      </c>
      <c r="D124" s="12">
        <v>1</v>
      </c>
      <c r="E124" s="13" t="s">
        <v>78</v>
      </c>
      <c r="F124" s="14">
        <v>240</v>
      </c>
      <c r="G124" s="303">
        <f>'Приложение 5'!F124</f>
        <v>5</v>
      </c>
      <c r="H124" s="303">
        <f>'Приложение 5'!G124</f>
        <v>0</v>
      </c>
      <c r="I124" s="303">
        <f>'Приложение 5'!H124</f>
        <v>0</v>
      </c>
      <c r="J124" s="9"/>
    </row>
    <row r="125" spans="1:10" ht="15.95" customHeight="1" x14ac:dyDescent="0.2">
      <c r="A125" s="66" t="s">
        <v>79</v>
      </c>
      <c r="B125" s="340">
        <v>201</v>
      </c>
      <c r="C125" s="18">
        <v>5</v>
      </c>
      <c r="D125" s="18">
        <v>2</v>
      </c>
      <c r="E125" s="67"/>
      <c r="F125" s="20" t="s">
        <v>7</v>
      </c>
      <c r="G125" s="301">
        <f>G126+G130</f>
        <v>242</v>
      </c>
      <c r="H125" s="301">
        <f>H126+H130</f>
        <v>0</v>
      </c>
      <c r="I125" s="21">
        <f>I126+I130</f>
        <v>0</v>
      </c>
      <c r="J125" s="9"/>
    </row>
    <row r="126" spans="1:10" ht="32.1" hidden="1" customHeight="1" x14ac:dyDescent="0.2">
      <c r="A126" s="198" t="s">
        <v>196</v>
      </c>
      <c r="B126" s="340">
        <v>201</v>
      </c>
      <c r="C126" s="18">
        <v>5</v>
      </c>
      <c r="D126" s="18">
        <v>2</v>
      </c>
      <c r="E126" s="67" t="s">
        <v>80</v>
      </c>
      <c r="F126" s="20"/>
      <c r="G126" s="301">
        <f t="shared" ref="G126:I128" si="26">G127</f>
        <v>0</v>
      </c>
      <c r="H126" s="301">
        <f t="shared" si="26"/>
        <v>0</v>
      </c>
      <c r="I126" s="21">
        <f t="shared" si="26"/>
        <v>0</v>
      </c>
      <c r="J126" s="9"/>
    </row>
    <row r="127" spans="1:10" ht="48" hidden="1" customHeight="1" x14ac:dyDescent="0.2">
      <c r="A127" s="196" t="s">
        <v>192</v>
      </c>
      <c r="B127" s="340">
        <v>201</v>
      </c>
      <c r="C127" s="24">
        <v>5</v>
      </c>
      <c r="D127" s="24">
        <v>2</v>
      </c>
      <c r="E127" s="41" t="s">
        <v>81</v>
      </c>
      <c r="F127" s="26"/>
      <c r="G127" s="266">
        <f t="shared" si="26"/>
        <v>0</v>
      </c>
      <c r="H127" s="266">
        <f t="shared" si="26"/>
        <v>0</v>
      </c>
      <c r="I127" s="27">
        <f t="shared" si="26"/>
        <v>0</v>
      </c>
      <c r="J127" s="9"/>
    </row>
    <row r="128" spans="1:10" ht="32.1" hidden="1" customHeight="1" x14ac:dyDescent="0.2">
      <c r="A128" s="10" t="s">
        <v>171</v>
      </c>
      <c r="B128" s="340">
        <v>201</v>
      </c>
      <c r="C128" s="24">
        <v>5</v>
      </c>
      <c r="D128" s="24">
        <v>2</v>
      </c>
      <c r="E128" s="41" t="s">
        <v>81</v>
      </c>
      <c r="F128" s="26">
        <v>200</v>
      </c>
      <c r="G128" s="266">
        <f t="shared" si="26"/>
        <v>0</v>
      </c>
      <c r="H128" s="266">
        <f t="shared" si="26"/>
        <v>0</v>
      </c>
      <c r="I128" s="27">
        <f t="shared" si="26"/>
        <v>0</v>
      </c>
      <c r="J128" s="9"/>
    </row>
    <row r="129" spans="1:10" ht="32.1" hidden="1" customHeight="1" x14ac:dyDescent="0.2">
      <c r="A129" s="22" t="s">
        <v>18</v>
      </c>
      <c r="B129" s="340">
        <v>201</v>
      </c>
      <c r="C129" s="24">
        <v>5</v>
      </c>
      <c r="D129" s="24">
        <v>2</v>
      </c>
      <c r="E129" s="41" t="s">
        <v>81</v>
      </c>
      <c r="F129" s="26">
        <v>240</v>
      </c>
      <c r="G129" s="266"/>
      <c r="H129" s="266"/>
      <c r="I129" s="27"/>
      <c r="J129" s="9"/>
    </row>
    <row r="130" spans="1:10" ht="15.95" customHeight="1" x14ac:dyDescent="0.2">
      <c r="A130" s="66" t="s">
        <v>9</v>
      </c>
      <c r="B130" s="340">
        <v>201</v>
      </c>
      <c r="C130" s="18">
        <v>5</v>
      </c>
      <c r="D130" s="18">
        <v>2</v>
      </c>
      <c r="E130" s="67" t="s">
        <v>10</v>
      </c>
      <c r="F130" s="20"/>
      <c r="G130" s="301">
        <f t="shared" ref="G130:I132" si="27">G131</f>
        <v>242</v>
      </c>
      <c r="H130" s="301">
        <f t="shared" si="27"/>
        <v>0</v>
      </c>
      <c r="I130" s="21">
        <f t="shared" si="27"/>
        <v>0</v>
      </c>
      <c r="J130" s="9"/>
    </row>
    <row r="131" spans="1:10" ht="32.25" customHeight="1" x14ac:dyDescent="0.2">
      <c r="A131" s="189" t="s">
        <v>184</v>
      </c>
      <c r="B131" s="340">
        <v>201</v>
      </c>
      <c r="C131" s="190">
        <v>5</v>
      </c>
      <c r="D131" s="190">
        <v>2</v>
      </c>
      <c r="E131" s="191" t="s">
        <v>185</v>
      </c>
      <c r="F131" s="192"/>
      <c r="G131" s="325">
        <f>G132+G134</f>
        <v>242</v>
      </c>
      <c r="H131" s="325">
        <f t="shared" ref="H131:I131" si="28">H132+H134</f>
        <v>0</v>
      </c>
      <c r="I131" s="325">
        <f t="shared" si="28"/>
        <v>0</v>
      </c>
      <c r="J131" s="9"/>
    </row>
    <row r="132" spans="1:10" ht="30" customHeight="1" x14ac:dyDescent="0.2">
      <c r="A132" s="189" t="s">
        <v>171</v>
      </c>
      <c r="B132" s="340">
        <v>201</v>
      </c>
      <c r="C132" s="190">
        <v>5</v>
      </c>
      <c r="D132" s="190">
        <v>2</v>
      </c>
      <c r="E132" s="191" t="s">
        <v>185</v>
      </c>
      <c r="F132" s="192">
        <v>200</v>
      </c>
      <c r="G132" s="325">
        <f t="shared" si="27"/>
        <v>140</v>
      </c>
      <c r="H132" s="325">
        <f t="shared" si="27"/>
        <v>0</v>
      </c>
      <c r="I132" s="27">
        <f t="shared" si="27"/>
        <v>0</v>
      </c>
      <c r="J132" s="9"/>
    </row>
    <row r="133" spans="1:10" ht="30" customHeight="1" x14ac:dyDescent="0.2">
      <c r="A133" s="189" t="s">
        <v>18</v>
      </c>
      <c r="B133" s="340">
        <v>201</v>
      </c>
      <c r="C133" s="190">
        <v>5</v>
      </c>
      <c r="D133" s="190">
        <v>2</v>
      </c>
      <c r="E133" s="191" t="s">
        <v>185</v>
      </c>
      <c r="F133" s="192">
        <v>240</v>
      </c>
      <c r="G133" s="325">
        <f>'Приложение 5'!F133</f>
        <v>140</v>
      </c>
      <c r="H133" s="325">
        <f>'Приложение 5'!G133</f>
        <v>0</v>
      </c>
      <c r="I133" s="325">
        <f>'Приложение 5'!H133</f>
        <v>0</v>
      </c>
      <c r="J133" s="9"/>
    </row>
    <row r="134" spans="1:10" ht="21" customHeight="1" x14ac:dyDescent="0.2">
      <c r="A134" s="281" t="s">
        <v>19</v>
      </c>
      <c r="B134" s="340">
        <v>201</v>
      </c>
      <c r="C134" s="190">
        <v>5</v>
      </c>
      <c r="D134" s="190">
        <v>2</v>
      </c>
      <c r="E134" s="191" t="s">
        <v>185</v>
      </c>
      <c r="F134" s="32">
        <v>800</v>
      </c>
      <c r="G134" s="333">
        <f>G135</f>
        <v>102</v>
      </c>
      <c r="H134" s="333">
        <f t="shared" ref="H134:I134" si="29">H135</f>
        <v>0</v>
      </c>
      <c r="I134" s="333">
        <f t="shared" si="29"/>
        <v>0</v>
      </c>
      <c r="J134" s="9"/>
    </row>
    <row r="135" spans="1:10" ht="20.25" customHeight="1" x14ac:dyDescent="0.2">
      <c r="A135" s="280" t="s">
        <v>20</v>
      </c>
      <c r="B135" s="340">
        <v>201</v>
      </c>
      <c r="C135" s="190">
        <v>5</v>
      </c>
      <c r="D135" s="190">
        <v>2</v>
      </c>
      <c r="E135" s="191" t="s">
        <v>185</v>
      </c>
      <c r="F135" s="26">
        <v>850</v>
      </c>
      <c r="G135" s="333">
        <f>'Приложение 5'!F135</f>
        <v>102</v>
      </c>
      <c r="H135" s="333">
        <f>'Приложение 5'!G135</f>
        <v>0</v>
      </c>
      <c r="I135" s="333">
        <f>'Приложение 5'!H135</f>
        <v>0</v>
      </c>
      <c r="J135" s="9"/>
    </row>
    <row r="136" spans="1:10" ht="15.95" customHeight="1" x14ac:dyDescent="0.2">
      <c r="A136" s="16" t="s">
        <v>82</v>
      </c>
      <c r="B136" s="340">
        <v>201</v>
      </c>
      <c r="C136" s="4">
        <v>5</v>
      </c>
      <c r="D136" s="5">
        <v>3</v>
      </c>
      <c r="E136" s="6"/>
      <c r="F136" s="7"/>
      <c r="G136" s="302">
        <f>G137+G154</f>
        <v>255</v>
      </c>
      <c r="H136" s="302">
        <f>H137+H154</f>
        <v>0</v>
      </c>
      <c r="I136" s="8">
        <f>I137+I154</f>
        <v>0</v>
      </c>
      <c r="J136" s="9"/>
    </row>
    <row r="137" spans="1:10" ht="32.1" customHeight="1" x14ac:dyDescent="0.2">
      <c r="A137" s="338" t="s">
        <v>267</v>
      </c>
      <c r="B137" s="340">
        <v>201</v>
      </c>
      <c r="C137" s="4">
        <v>5</v>
      </c>
      <c r="D137" s="5">
        <v>3</v>
      </c>
      <c r="E137" s="6" t="s">
        <v>83</v>
      </c>
      <c r="F137" s="7" t="s">
        <v>7</v>
      </c>
      <c r="G137" s="302">
        <f>G138+G142+G146+G150</f>
        <v>255</v>
      </c>
      <c r="H137" s="302">
        <f>H138+H142+H146+H150</f>
        <v>0</v>
      </c>
      <c r="I137" s="8">
        <f>I138+I142+I146+I150</f>
        <v>0</v>
      </c>
      <c r="J137" s="9"/>
    </row>
    <row r="138" spans="1:10" ht="37.5" customHeight="1" x14ac:dyDescent="0.2">
      <c r="A138" s="339" t="s">
        <v>268</v>
      </c>
      <c r="B138" s="340">
        <v>201</v>
      </c>
      <c r="C138" s="11">
        <v>5</v>
      </c>
      <c r="D138" s="12">
        <v>3</v>
      </c>
      <c r="E138" s="13" t="s">
        <v>84</v>
      </c>
      <c r="F138" s="14"/>
      <c r="G138" s="303">
        <f t="shared" ref="G138:I140" si="30">G139</f>
        <v>246</v>
      </c>
      <c r="H138" s="303">
        <f t="shared" si="30"/>
        <v>0</v>
      </c>
      <c r="I138" s="15">
        <f t="shared" si="30"/>
        <v>0</v>
      </c>
      <c r="J138" s="9"/>
    </row>
    <row r="139" spans="1:10" ht="48" customHeight="1" x14ac:dyDescent="0.2">
      <c r="A139" s="339" t="s">
        <v>263</v>
      </c>
      <c r="B139" s="340">
        <v>201</v>
      </c>
      <c r="C139" s="11">
        <v>5</v>
      </c>
      <c r="D139" s="12">
        <v>3</v>
      </c>
      <c r="E139" s="13" t="s">
        <v>85</v>
      </c>
      <c r="F139" s="14"/>
      <c r="G139" s="303">
        <f t="shared" si="30"/>
        <v>246</v>
      </c>
      <c r="H139" s="303">
        <f t="shared" si="30"/>
        <v>0</v>
      </c>
      <c r="I139" s="15">
        <f t="shared" si="30"/>
        <v>0</v>
      </c>
      <c r="J139" s="9"/>
    </row>
    <row r="140" spans="1:10" ht="32.1" customHeight="1" x14ac:dyDescent="0.2">
      <c r="A140" s="10" t="s">
        <v>171</v>
      </c>
      <c r="B140" s="340">
        <v>201</v>
      </c>
      <c r="C140" s="11">
        <v>5</v>
      </c>
      <c r="D140" s="12">
        <v>3</v>
      </c>
      <c r="E140" s="13" t="s">
        <v>85</v>
      </c>
      <c r="F140" s="14">
        <v>200</v>
      </c>
      <c r="G140" s="303">
        <f t="shared" si="30"/>
        <v>246</v>
      </c>
      <c r="H140" s="303">
        <f t="shared" si="30"/>
        <v>0</v>
      </c>
      <c r="I140" s="15">
        <f t="shared" si="30"/>
        <v>0</v>
      </c>
      <c r="J140" s="9"/>
    </row>
    <row r="141" spans="1:10" ht="32.1" customHeight="1" x14ac:dyDescent="0.2">
      <c r="A141" s="10" t="s">
        <v>18</v>
      </c>
      <c r="B141" s="340">
        <v>201</v>
      </c>
      <c r="C141" s="11">
        <v>5</v>
      </c>
      <c r="D141" s="12">
        <v>3</v>
      </c>
      <c r="E141" s="13" t="s">
        <v>85</v>
      </c>
      <c r="F141" s="14">
        <v>240</v>
      </c>
      <c r="G141" s="303">
        <f>'Приложение 5'!F141</f>
        <v>246</v>
      </c>
      <c r="H141" s="303">
        <f>'Приложение 5'!G141</f>
        <v>0</v>
      </c>
      <c r="I141" s="303">
        <f>'Приложение 5'!H141</f>
        <v>0</v>
      </c>
      <c r="J141" s="9"/>
    </row>
    <row r="142" spans="1:10" ht="36" hidden="1" customHeight="1" x14ac:dyDescent="0.2">
      <c r="A142" s="193" t="s">
        <v>225</v>
      </c>
      <c r="B142" s="340">
        <v>201</v>
      </c>
      <c r="C142" s="11">
        <v>5</v>
      </c>
      <c r="D142" s="12">
        <v>3</v>
      </c>
      <c r="E142" s="13" t="s">
        <v>86</v>
      </c>
      <c r="F142" s="14"/>
      <c r="G142" s="303">
        <f t="shared" ref="G142:I144" si="31">G143</f>
        <v>0</v>
      </c>
      <c r="H142" s="303">
        <f t="shared" si="31"/>
        <v>0</v>
      </c>
      <c r="I142" s="15">
        <f t="shared" si="31"/>
        <v>0</v>
      </c>
      <c r="J142" s="9"/>
    </row>
    <row r="143" spans="1:10" ht="48" hidden="1" customHeight="1" x14ac:dyDescent="0.2">
      <c r="A143" s="193" t="s">
        <v>226</v>
      </c>
      <c r="B143" s="340">
        <v>201</v>
      </c>
      <c r="C143" s="11">
        <v>5</v>
      </c>
      <c r="D143" s="12">
        <v>3</v>
      </c>
      <c r="E143" s="13" t="s">
        <v>87</v>
      </c>
      <c r="F143" s="14"/>
      <c r="G143" s="303">
        <f t="shared" si="31"/>
        <v>0</v>
      </c>
      <c r="H143" s="303">
        <f t="shared" si="31"/>
        <v>0</v>
      </c>
      <c r="I143" s="15">
        <f t="shared" si="31"/>
        <v>0</v>
      </c>
      <c r="J143" s="9"/>
    </row>
    <row r="144" spans="1:10" ht="32.1" hidden="1" customHeight="1" x14ac:dyDescent="0.2">
      <c r="A144" s="10" t="s">
        <v>171</v>
      </c>
      <c r="B144" s="340">
        <v>201</v>
      </c>
      <c r="C144" s="11">
        <v>5</v>
      </c>
      <c r="D144" s="12">
        <v>3</v>
      </c>
      <c r="E144" s="13" t="s">
        <v>87</v>
      </c>
      <c r="F144" s="14">
        <v>200</v>
      </c>
      <c r="G144" s="303">
        <f t="shared" si="31"/>
        <v>0</v>
      </c>
      <c r="H144" s="303">
        <f t="shared" si="31"/>
        <v>0</v>
      </c>
      <c r="I144" s="15">
        <f t="shared" si="31"/>
        <v>0</v>
      </c>
      <c r="J144" s="9"/>
    </row>
    <row r="145" spans="1:10" ht="32.1" hidden="1" customHeight="1" x14ac:dyDescent="0.2">
      <c r="A145" s="10" t="s">
        <v>18</v>
      </c>
      <c r="B145" s="340">
        <v>201</v>
      </c>
      <c r="C145" s="11">
        <v>5</v>
      </c>
      <c r="D145" s="12">
        <v>3</v>
      </c>
      <c r="E145" s="13" t="s">
        <v>87</v>
      </c>
      <c r="F145" s="14">
        <v>240</v>
      </c>
      <c r="G145" s="303"/>
      <c r="H145" s="303"/>
      <c r="I145" s="15"/>
      <c r="J145" s="9"/>
    </row>
    <row r="146" spans="1:10" ht="48" customHeight="1" x14ac:dyDescent="0.2">
      <c r="A146" s="339" t="s">
        <v>269</v>
      </c>
      <c r="B146" s="340">
        <v>201</v>
      </c>
      <c r="C146" s="11">
        <v>5</v>
      </c>
      <c r="D146" s="12">
        <v>3</v>
      </c>
      <c r="E146" s="13" t="s">
        <v>88</v>
      </c>
      <c r="F146" s="14"/>
      <c r="G146" s="303">
        <f t="shared" ref="G146:I148" si="32">G147</f>
        <v>9</v>
      </c>
      <c r="H146" s="303">
        <f t="shared" si="32"/>
        <v>0</v>
      </c>
      <c r="I146" s="15">
        <f t="shared" si="32"/>
        <v>0</v>
      </c>
      <c r="J146" s="9"/>
    </row>
    <row r="147" spans="1:10" ht="46.5" customHeight="1" x14ac:dyDescent="0.2">
      <c r="A147" s="339" t="s">
        <v>270</v>
      </c>
      <c r="B147" s="340">
        <v>201</v>
      </c>
      <c r="C147" s="11">
        <v>5</v>
      </c>
      <c r="D147" s="12">
        <v>3</v>
      </c>
      <c r="E147" s="13" t="s">
        <v>89</v>
      </c>
      <c r="F147" s="14"/>
      <c r="G147" s="303">
        <f t="shared" si="32"/>
        <v>9</v>
      </c>
      <c r="H147" s="303">
        <f t="shared" si="32"/>
        <v>0</v>
      </c>
      <c r="I147" s="15">
        <f t="shared" si="32"/>
        <v>0</v>
      </c>
      <c r="J147" s="9"/>
    </row>
    <row r="148" spans="1:10" ht="32.1" customHeight="1" x14ac:dyDescent="0.2">
      <c r="A148" s="10" t="s">
        <v>171</v>
      </c>
      <c r="B148" s="340">
        <v>201</v>
      </c>
      <c r="C148" s="11">
        <v>5</v>
      </c>
      <c r="D148" s="12">
        <v>3</v>
      </c>
      <c r="E148" s="13" t="s">
        <v>89</v>
      </c>
      <c r="F148" s="14">
        <v>200</v>
      </c>
      <c r="G148" s="303">
        <f t="shared" si="32"/>
        <v>9</v>
      </c>
      <c r="H148" s="303">
        <f t="shared" si="32"/>
        <v>0</v>
      </c>
      <c r="I148" s="15">
        <f t="shared" si="32"/>
        <v>0</v>
      </c>
      <c r="J148" s="9"/>
    </row>
    <row r="149" spans="1:10" ht="32.1" customHeight="1" x14ac:dyDescent="0.2">
      <c r="A149" s="10" t="s">
        <v>18</v>
      </c>
      <c r="B149" s="340">
        <v>201</v>
      </c>
      <c r="C149" s="11">
        <v>5</v>
      </c>
      <c r="D149" s="12">
        <v>3</v>
      </c>
      <c r="E149" s="13" t="s">
        <v>89</v>
      </c>
      <c r="F149" s="14">
        <v>240</v>
      </c>
      <c r="G149" s="303">
        <f>'Приложение 5'!F149</f>
        <v>9</v>
      </c>
      <c r="H149" s="303">
        <f>'Приложение 5'!G149</f>
        <v>0</v>
      </c>
      <c r="I149" s="303">
        <f>'Приложение 5'!H149</f>
        <v>0</v>
      </c>
      <c r="J149" s="9"/>
    </row>
    <row r="150" spans="1:10" ht="48" hidden="1" customHeight="1" x14ac:dyDescent="0.2">
      <c r="A150" s="193" t="s">
        <v>229</v>
      </c>
      <c r="B150" s="340">
        <v>201</v>
      </c>
      <c r="C150" s="11">
        <v>5</v>
      </c>
      <c r="D150" s="12">
        <v>3</v>
      </c>
      <c r="E150" s="13" t="s">
        <v>90</v>
      </c>
      <c r="F150" s="14"/>
      <c r="G150" s="303">
        <f t="shared" ref="G150:I152" si="33">G151</f>
        <v>0</v>
      </c>
      <c r="H150" s="303">
        <f t="shared" si="33"/>
        <v>0</v>
      </c>
      <c r="I150" s="15">
        <f t="shared" si="33"/>
        <v>0</v>
      </c>
      <c r="J150" s="9"/>
    </row>
    <row r="151" spans="1:10" ht="63.95" hidden="1" customHeight="1" x14ac:dyDescent="0.2">
      <c r="A151" s="193" t="s">
        <v>230</v>
      </c>
      <c r="B151" s="340">
        <v>201</v>
      </c>
      <c r="C151" s="11">
        <v>5</v>
      </c>
      <c r="D151" s="12">
        <v>3</v>
      </c>
      <c r="E151" s="13" t="s">
        <v>91</v>
      </c>
      <c r="F151" s="14"/>
      <c r="G151" s="303">
        <f t="shared" si="33"/>
        <v>0</v>
      </c>
      <c r="H151" s="303">
        <f t="shared" si="33"/>
        <v>0</v>
      </c>
      <c r="I151" s="15">
        <f t="shared" si="33"/>
        <v>0</v>
      </c>
      <c r="J151" s="9"/>
    </row>
    <row r="152" spans="1:10" ht="32.1" hidden="1" customHeight="1" x14ac:dyDescent="0.2">
      <c r="A152" s="10" t="s">
        <v>171</v>
      </c>
      <c r="B152" s="340">
        <v>201</v>
      </c>
      <c r="C152" s="11">
        <v>5</v>
      </c>
      <c r="D152" s="12">
        <v>3</v>
      </c>
      <c r="E152" s="13" t="s">
        <v>91</v>
      </c>
      <c r="F152" s="14">
        <v>200</v>
      </c>
      <c r="G152" s="303">
        <f t="shared" si="33"/>
        <v>0</v>
      </c>
      <c r="H152" s="303">
        <f t="shared" si="33"/>
        <v>0</v>
      </c>
      <c r="I152" s="15">
        <f t="shared" si="33"/>
        <v>0</v>
      </c>
      <c r="J152" s="9"/>
    </row>
    <row r="153" spans="1:10" ht="32.1" hidden="1" customHeight="1" x14ac:dyDescent="0.2">
      <c r="A153" s="10" t="s">
        <v>18</v>
      </c>
      <c r="B153" s="340">
        <v>201</v>
      </c>
      <c r="C153" s="11">
        <v>5</v>
      </c>
      <c r="D153" s="12">
        <v>3</v>
      </c>
      <c r="E153" s="13" t="s">
        <v>91</v>
      </c>
      <c r="F153" s="14">
        <v>240</v>
      </c>
      <c r="G153" s="303">
        <f>'Приложение 5'!F153</f>
        <v>0</v>
      </c>
      <c r="H153" s="303">
        <f>'Приложение 5'!G153</f>
        <v>0</v>
      </c>
      <c r="I153" s="303">
        <f>'Приложение 5'!H153</f>
        <v>0</v>
      </c>
      <c r="J153" s="9"/>
    </row>
    <row r="154" spans="1:10" ht="15.95" hidden="1" customHeight="1" x14ac:dyDescent="0.2">
      <c r="A154" s="3" t="s">
        <v>9</v>
      </c>
      <c r="B154" s="340">
        <v>201</v>
      </c>
      <c r="C154" s="4">
        <v>5</v>
      </c>
      <c r="D154" s="5">
        <v>3</v>
      </c>
      <c r="E154" s="6" t="s">
        <v>10</v>
      </c>
      <c r="F154" s="7" t="s">
        <v>7</v>
      </c>
      <c r="G154" s="302">
        <f>G155+G158+G161+G164</f>
        <v>0</v>
      </c>
      <c r="H154" s="302">
        <f>H155+H158+H161+H164</f>
        <v>0</v>
      </c>
      <c r="I154" s="8">
        <f>I155+I158+I161+I164</f>
        <v>0</v>
      </c>
      <c r="J154" s="9"/>
    </row>
    <row r="155" spans="1:10" ht="15.95" hidden="1" customHeight="1" x14ac:dyDescent="0.2">
      <c r="A155" s="10" t="s">
        <v>92</v>
      </c>
      <c r="B155" s="340">
        <v>201</v>
      </c>
      <c r="C155" s="11">
        <v>5</v>
      </c>
      <c r="D155" s="12">
        <v>3</v>
      </c>
      <c r="E155" s="13" t="s">
        <v>93</v>
      </c>
      <c r="F155" s="14"/>
      <c r="G155" s="303">
        <f t="shared" ref="G155:I156" si="34">G156</f>
        <v>0</v>
      </c>
      <c r="H155" s="303">
        <f t="shared" si="34"/>
        <v>0</v>
      </c>
      <c r="I155" s="15">
        <f t="shared" si="34"/>
        <v>0</v>
      </c>
      <c r="J155" s="9"/>
    </row>
    <row r="156" spans="1:10" ht="32.1" hidden="1" customHeight="1" x14ac:dyDescent="0.2">
      <c r="A156" s="10" t="s">
        <v>171</v>
      </c>
      <c r="B156" s="340">
        <v>201</v>
      </c>
      <c r="C156" s="11">
        <v>5</v>
      </c>
      <c r="D156" s="12">
        <v>3</v>
      </c>
      <c r="E156" s="13" t="s">
        <v>93</v>
      </c>
      <c r="F156" s="14">
        <v>200</v>
      </c>
      <c r="G156" s="303">
        <f t="shared" si="34"/>
        <v>0</v>
      </c>
      <c r="H156" s="303">
        <f t="shared" si="34"/>
        <v>0</v>
      </c>
      <c r="I156" s="15">
        <f t="shared" si="34"/>
        <v>0</v>
      </c>
      <c r="J156" s="9"/>
    </row>
    <row r="157" spans="1:10" ht="32.1" hidden="1" customHeight="1" x14ac:dyDescent="0.2">
      <c r="A157" s="10" t="s">
        <v>18</v>
      </c>
      <c r="B157" s="340">
        <v>201</v>
      </c>
      <c r="C157" s="11">
        <v>5</v>
      </c>
      <c r="D157" s="12">
        <v>3</v>
      </c>
      <c r="E157" s="13" t="s">
        <v>93</v>
      </c>
      <c r="F157" s="14">
        <v>240</v>
      </c>
      <c r="G157" s="303"/>
      <c r="H157" s="303"/>
      <c r="I157" s="15"/>
      <c r="J157" s="9"/>
    </row>
    <row r="158" spans="1:10" ht="15.95" hidden="1" customHeight="1" x14ac:dyDescent="0.2">
      <c r="A158" s="10" t="s">
        <v>94</v>
      </c>
      <c r="B158" s="340">
        <v>201</v>
      </c>
      <c r="C158" s="11">
        <v>5</v>
      </c>
      <c r="D158" s="12">
        <v>3</v>
      </c>
      <c r="E158" s="13" t="s">
        <v>95</v>
      </c>
      <c r="F158" s="14"/>
      <c r="G158" s="303">
        <f t="shared" ref="G158:I159" si="35">G159</f>
        <v>0</v>
      </c>
      <c r="H158" s="303">
        <f t="shared" si="35"/>
        <v>0</v>
      </c>
      <c r="I158" s="15">
        <f t="shared" si="35"/>
        <v>0</v>
      </c>
      <c r="J158" s="9"/>
    </row>
    <row r="159" spans="1:10" ht="32.1" hidden="1" customHeight="1" x14ac:dyDescent="0.2">
      <c r="A159" s="10" t="s">
        <v>171</v>
      </c>
      <c r="B159" s="340">
        <v>201</v>
      </c>
      <c r="C159" s="11">
        <v>5</v>
      </c>
      <c r="D159" s="12">
        <v>3</v>
      </c>
      <c r="E159" s="13" t="s">
        <v>95</v>
      </c>
      <c r="F159" s="14">
        <v>200</v>
      </c>
      <c r="G159" s="303">
        <f t="shared" si="35"/>
        <v>0</v>
      </c>
      <c r="H159" s="303">
        <f t="shared" si="35"/>
        <v>0</v>
      </c>
      <c r="I159" s="15">
        <f t="shared" si="35"/>
        <v>0</v>
      </c>
      <c r="J159" s="9"/>
    </row>
    <row r="160" spans="1:10" ht="32.1" hidden="1" customHeight="1" x14ac:dyDescent="0.2">
      <c r="A160" s="10" t="s">
        <v>18</v>
      </c>
      <c r="B160" s="340">
        <v>201</v>
      </c>
      <c r="C160" s="11">
        <v>5</v>
      </c>
      <c r="D160" s="12">
        <v>3</v>
      </c>
      <c r="E160" s="13" t="s">
        <v>95</v>
      </c>
      <c r="F160" s="14">
        <v>240</v>
      </c>
      <c r="G160" s="303"/>
      <c r="H160" s="303"/>
      <c r="I160" s="15"/>
      <c r="J160" s="9"/>
    </row>
    <row r="161" spans="1:10" ht="18" hidden="1" customHeight="1" x14ac:dyDescent="0.2">
      <c r="A161" s="10" t="s">
        <v>96</v>
      </c>
      <c r="B161" s="340">
        <v>201</v>
      </c>
      <c r="C161" s="11">
        <v>5</v>
      </c>
      <c r="D161" s="12">
        <v>3</v>
      </c>
      <c r="E161" s="13" t="s">
        <v>97</v>
      </c>
      <c r="F161" s="14"/>
      <c r="G161" s="303">
        <f t="shared" ref="G161:I162" si="36">G162</f>
        <v>0</v>
      </c>
      <c r="H161" s="303">
        <f t="shared" si="36"/>
        <v>0</v>
      </c>
      <c r="I161" s="15">
        <f t="shared" si="36"/>
        <v>0</v>
      </c>
      <c r="J161" s="9"/>
    </row>
    <row r="162" spans="1:10" ht="32.1" hidden="1" customHeight="1" x14ac:dyDescent="0.2">
      <c r="A162" s="10" t="s">
        <v>171</v>
      </c>
      <c r="B162" s="340">
        <v>201</v>
      </c>
      <c r="C162" s="11">
        <v>5</v>
      </c>
      <c r="D162" s="12">
        <v>3</v>
      </c>
      <c r="E162" s="13" t="s">
        <v>97</v>
      </c>
      <c r="F162" s="14">
        <v>200</v>
      </c>
      <c r="G162" s="303">
        <f t="shared" si="36"/>
        <v>0</v>
      </c>
      <c r="H162" s="303">
        <f t="shared" si="36"/>
        <v>0</v>
      </c>
      <c r="I162" s="15">
        <f t="shared" si="36"/>
        <v>0</v>
      </c>
      <c r="J162" s="9"/>
    </row>
    <row r="163" spans="1:10" ht="32.1" hidden="1" customHeight="1" x14ac:dyDescent="0.2">
      <c r="A163" s="10" t="s">
        <v>18</v>
      </c>
      <c r="B163" s="340">
        <v>201</v>
      </c>
      <c r="C163" s="11">
        <v>5</v>
      </c>
      <c r="D163" s="12">
        <v>3</v>
      </c>
      <c r="E163" s="13" t="s">
        <v>97</v>
      </c>
      <c r="F163" s="14">
        <v>240</v>
      </c>
      <c r="G163" s="303"/>
      <c r="H163" s="303"/>
      <c r="I163" s="15"/>
      <c r="J163" s="9"/>
    </row>
    <row r="164" spans="1:10" ht="32.1" hidden="1" customHeight="1" x14ac:dyDescent="0.2">
      <c r="A164" s="10" t="s">
        <v>98</v>
      </c>
      <c r="B164" s="340">
        <v>201</v>
      </c>
      <c r="C164" s="11">
        <v>5</v>
      </c>
      <c r="D164" s="12">
        <v>3</v>
      </c>
      <c r="E164" s="13" t="s">
        <v>99</v>
      </c>
      <c r="F164" s="14"/>
      <c r="G164" s="303">
        <f t="shared" ref="G164:I165" si="37">G165</f>
        <v>0</v>
      </c>
      <c r="H164" s="303">
        <f t="shared" si="37"/>
        <v>0</v>
      </c>
      <c r="I164" s="15">
        <f t="shared" si="37"/>
        <v>0</v>
      </c>
      <c r="J164" s="9"/>
    </row>
    <row r="165" spans="1:10" ht="32.1" hidden="1" customHeight="1" x14ac:dyDescent="0.2">
      <c r="A165" s="10" t="s">
        <v>171</v>
      </c>
      <c r="B165" s="340">
        <v>201</v>
      </c>
      <c r="C165" s="11">
        <v>5</v>
      </c>
      <c r="D165" s="12">
        <v>3</v>
      </c>
      <c r="E165" s="13" t="s">
        <v>99</v>
      </c>
      <c r="F165" s="14">
        <v>200</v>
      </c>
      <c r="G165" s="303">
        <f t="shared" si="37"/>
        <v>0</v>
      </c>
      <c r="H165" s="303">
        <f t="shared" si="37"/>
        <v>0</v>
      </c>
      <c r="I165" s="15">
        <f t="shared" si="37"/>
        <v>0</v>
      </c>
      <c r="J165" s="9"/>
    </row>
    <row r="166" spans="1:10" ht="32.1" hidden="1" customHeight="1" x14ac:dyDescent="0.2">
      <c r="A166" s="10" t="s">
        <v>18</v>
      </c>
      <c r="B166" s="340">
        <v>201</v>
      </c>
      <c r="C166" s="11">
        <v>5</v>
      </c>
      <c r="D166" s="12">
        <v>3</v>
      </c>
      <c r="E166" s="13" t="s">
        <v>99</v>
      </c>
      <c r="F166" s="14">
        <v>240</v>
      </c>
      <c r="G166" s="303"/>
      <c r="H166" s="303"/>
      <c r="I166" s="15"/>
      <c r="J166" s="9"/>
    </row>
    <row r="167" spans="1:10" ht="15.95" hidden="1" customHeight="1" x14ac:dyDescent="0.2">
      <c r="A167" s="68" t="s">
        <v>100</v>
      </c>
      <c r="B167" s="340">
        <v>201</v>
      </c>
      <c r="C167" s="69">
        <v>7</v>
      </c>
      <c r="D167" s="70">
        <v>7</v>
      </c>
      <c r="E167" s="13"/>
      <c r="F167" s="14"/>
      <c r="G167" s="302">
        <f>G168+G172</f>
        <v>0</v>
      </c>
      <c r="H167" s="302">
        <f>H168+H172</f>
        <v>0</v>
      </c>
      <c r="I167" s="8">
        <f>I168+I172</f>
        <v>0</v>
      </c>
      <c r="J167" s="9"/>
    </row>
    <row r="168" spans="1:10" ht="38.25" hidden="1" customHeight="1" x14ac:dyDescent="0.2">
      <c r="A168" s="200" t="s">
        <v>186</v>
      </c>
      <c r="B168" s="340">
        <v>201</v>
      </c>
      <c r="C168" s="4">
        <v>7</v>
      </c>
      <c r="D168" s="5">
        <v>7</v>
      </c>
      <c r="E168" s="6" t="s">
        <v>101</v>
      </c>
      <c r="F168" s="20"/>
      <c r="G168" s="301">
        <f t="shared" ref="G168:I170" si="38">G169</f>
        <v>0</v>
      </c>
      <c r="H168" s="301">
        <f t="shared" si="38"/>
        <v>0</v>
      </c>
      <c r="I168" s="21">
        <f t="shared" si="38"/>
        <v>0</v>
      </c>
      <c r="J168" s="9"/>
    </row>
    <row r="169" spans="1:10" ht="32.1" hidden="1" customHeight="1" x14ac:dyDescent="0.2">
      <c r="A169" s="194" t="s">
        <v>187</v>
      </c>
      <c r="B169" s="340">
        <v>201</v>
      </c>
      <c r="C169" s="71">
        <v>7</v>
      </c>
      <c r="D169" s="72">
        <v>7</v>
      </c>
      <c r="E169" s="25" t="s">
        <v>102</v>
      </c>
      <c r="F169" s="26"/>
      <c r="G169" s="266">
        <f t="shared" si="38"/>
        <v>0</v>
      </c>
      <c r="H169" s="266">
        <f t="shared" si="38"/>
        <v>0</v>
      </c>
      <c r="I169" s="27">
        <f t="shared" si="38"/>
        <v>0</v>
      </c>
      <c r="J169" s="9"/>
    </row>
    <row r="170" spans="1:10" ht="32.1" hidden="1" customHeight="1" x14ac:dyDescent="0.2">
      <c r="A170" s="10" t="s">
        <v>171</v>
      </c>
      <c r="B170" s="340">
        <v>201</v>
      </c>
      <c r="C170" s="71">
        <v>7</v>
      </c>
      <c r="D170" s="72">
        <v>7</v>
      </c>
      <c r="E170" s="25" t="s">
        <v>102</v>
      </c>
      <c r="F170" s="14">
        <v>200</v>
      </c>
      <c r="G170" s="303">
        <f t="shared" si="38"/>
        <v>0</v>
      </c>
      <c r="H170" s="303">
        <f t="shared" si="38"/>
        <v>0</v>
      </c>
      <c r="I170" s="27">
        <f t="shared" si="38"/>
        <v>0</v>
      </c>
      <c r="J170" s="9"/>
    </row>
    <row r="171" spans="1:10" ht="32.1" hidden="1" customHeight="1" x14ac:dyDescent="0.2">
      <c r="A171" s="73" t="s">
        <v>18</v>
      </c>
      <c r="B171" s="340">
        <v>201</v>
      </c>
      <c r="C171" s="71">
        <v>7</v>
      </c>
      <c r="D171" s="72">
        <v>7</v>
      </c>
      <c r="E171" s="25" t="s">
        <v>102</v>
      </c>
      <c r="F171" s="14">
        <v>240</v>
      </c>
      <c r="G171" s="303"/>
      <c r="H171" s="303"/>
      <c r="I171" s="27"/>
      <c r="J171" s="9"/>
    </row>
    <row r="172" spans="1:10" ht="15.95" hidden="1" customHeight="1" x14ac:dyDescent="0.2">
      <c r="A172" s="3" t="s">
        <v>9</v>
      </c>
      <c r="B172" s="340">
        <v>201</v>
      </c>
      <c r="C172" s="4">
        <v>7</v>
      </c>
      <c r="D172" s="5">
        <v>7</v>
      </c>
      <c r="E172" s="6" t="s">
        <v>10</v>
      </c>
      <c r="F172" s="20"/>
      <c r="G172" s="301">
        <f t="shared" ref="G172:I174" si="39">G173</f>
        <v>0</v>
      </c>
      <c r="H172" s="301">
        <f t="shared" si="39"/>
        <v>0</v>
      </c>
      <c r="I172" s="21">
        <f t="shared" si="39"/>
        <v>0</v>
      </c>
      <c r="J172" s="9"/>
    </row>
    <row r="173" spans="1:10" ht="32.1" hidden="1" customHeight="1" x14ac:dyDescent="0.2">
      <c r="A173" s="22" t="s">
        <v>103</v>
      </c>
      <c r="B173" s="340">
        <v>201</v>
      </c>
      <c r="C173" s="71">
        <v>7</v>
      </c>
      <c r="D173" s="72">
        <v>7</v>
      </c>
      <c r="E173" s="25" t="s">
        <v>104</v>
      </c>
      <c r="F173" s="26"/>
      <c r="G173" s="266">
        <f t="shared" si="39"/>
        <v>0</v>
      </c>
      <c r="H173" s="266">
        <f t="shared" si="39"/>
        <v>0</v>
      </c>
      <c r="I173" s="21">
        <f t="shared" si="39"/>
        <v>0</v>
      </c>
      <c r="J173" s="9"/>
    </row>
    <row r="174" spans="1:10" ht="32.1" hidden="1" customHeight="1" x14ac:dyDescent="0.2">
      <c r="A174" s="10" t="s">
        <v>171</v>
      </c>
      <c r="B174" s="340">
        <v>201</v>
      </c>
      <c r="C174" s="71">
        <v>7</v>
      </c>
      <c r="D174" s="72">
        <v>7</v>
      </c>
      <c r="E174" s="25" t="s">
        <v>104</v>
      </c>
      <c r="F174" s="14">
        <v>200</v>
      </c>
      <c r="G174" s="303">
        <f t="shared" si="39"/>
        <v>0</v>
      </c>
      <c r="H174" s="303">
        <f t="shared" si="39"/>
        <v>0</v>
      </c>
      <c r="I174" s="27">
        <f t="shared" si="39"/>
        <v>0</v>
      </c>
      <c r="J174" s="9"/>
    </row>
    <row r="175" spans="1:10" ht="32.1" hidden="1" customHeight="1" x14ac:dyDescent="0.2">
      <c r="A175" s="90" t="s">
        <v>18</v>
      </c>
      <c r="B175" s="340">
        <v>201</v>
      </c>
      <c r="C175" s="87">
        <v>7</v>
      </c>
      <c r="D175" s="87">
        <v>7</v>
      </c>
      <c r="E175" s="25" t="s">
        <v>104</v>
      </c>
      <c r="F175" s="14">
        <v>240</v>
      </c>
      <c r="G175" s="303"/>
      <c r="H175" s="303"/>
      <c r="I175" s="27"/>
      <c r="J175" s="9"/>
    </row>
    <row r="176" spans="1:10" ht="15.95" customHeight="1" x14ac:dyDescent="0.2">
      <c r="A176" s="104" t="s">
        <v>105</v>
      </c>
      <c r="B176" s="340">
        <v>201</v>
      </c>
      <c r="C176" s="70">
        <v>8</v>
      </c>
      <c r="D176" s="70" t="s">
        <v>7</v>
      </c>
      <c r="E176" s="75" t="s">
        <v>7</v>
      </c>
      <c r="F176" s="76" t="s">
        <v>7</v>
      </c>
      <c r="G176" s="326">
        <f>G177</f>
        <v>4879.9000000000005</v>
      </c>
      <c r="H176" s="326">
        <f>H177</f>
        <v>2528.4</v>
      </c>
      <c r="I176" s="77">
        <f>I177</f>
        <v>1872.5</v>
      </c>
      <c r="J176" s="9"/>
    </row>
    <row r="177" spans="1:10" ht="15.95" customHeight="1" x14ac:dyDescent="0.2">
      <c r="A177" s="78" t="s">
        <v>106</v>
      </c>
      <c r="B177" s="340">
        <v>201</v>
      </c>
      <c r="C177" s="79">
        <v>8</v>
      </c>
      <c r="D177" s="80">
        <v>1</v>
      </c>
      <c r="E177" s="81" t="s">
        <v>7</v>
      </c>
      <c r="F177" s="82" t="s">
        <v>7</v>
      </c>
      <c r="G177" s="327">
        <f>G178+G199</f>
        <v>4879.9000000000005</v>
      </c>
      <c r="H177" s="327">
        <f>H178+H199</f>
        <v>2528.4</v>
      </c>
      <c r="I177" s="83">
        <f>I178+I199</f>
        <v>1872.5</v>
      </c>
      <c r="J177" s="9"/>
    </row>
    <row r="178" spans="1:10" ht="32.1" customHeight="1" x14ac:dyDescent="0.2">
      <c r="A178" s="337" t="s">
        <v>236</v>
      </c>
      <c r="B178" s="340">
        <v>201</v>
      </c>
      <c r="C178" s="18">
        <v>8</v>
      </c>
      <c r="D178" s="18">
        <v>1</v>
      </c>
      <c r="E178" s="67" t="s">
        <v>107</v>
      </c>
      <c r="F178" s="7" t="s">
        <v>7</v>
      </c>
      <c r="G178" s="302">
        <f>G179+G182+G189+G194</f>
        <v>4253.1000000000004</v>
      </c>
      <c r="H178" s="302">
        <f>H179+H182+H189+H194</f>
        <v>2528.4</v>
      </c>
      <c r="I178" s="8">
        <f>I179+I182+I189+I194</f>
        <v>1872.5</v>
      </c>
      <c r="J178" s="9"/>
    </row>
    <row r="179" spans="1:10" ht="66.75" hidden="1" customHeight="1" x14ac:dyDescent="0.2">
      <c r="A179" s="276" t="s">
        <v>272</v>
      </c>
      <c r="B179" s="340">
        <v>201</v>
      </c>
      <c r="C179" s="87">
        <v>8</v>
      </c>
      <c r="D179" s="87">
        <v>1</v>
      </c>
      <c r="E179" s="41" t="s">
        <v>108</v>
      </c>
      <c r="F179" s="84"/>
      <c r="G179" s="304">
        <f t="shared" ref="G179:I180" si="40">G180</f>
        <v>0</v>
      </c>
      <c r="H179" s="304">
        <f t="shared" si="40"/>
        <v>0</v>
      </c>
      <c r="I179" s="85">
        <f t="shared" si="40"/>
        <v>0</v>
      </c>
      <c r="J179" s="9"/>
    </row>
    <row r="180" spans="1:10" ht="32.1" hidden="1" customHeight="1" x14ac:dyDescent="0.2">
      <c r="A180" s="189" t="s">
        <v>171</v>
      </c>
      <c r="B180" s="340">
        <v>201</v>
      </c>
      <c r="C180" s="87">
        <v>8</v>
      </c>
      <c r="D180" s="87">
        <v>1</v>
      </c>
      <c r="E180" s="41" t="s">
        <v>108</v>
      </c>
      <c r="F180" s="88">
        <v>200</v>
      </c>
      <c r="G180" s="305">
        <f t="shared" si="40"/>
        <v>0</v>
      </c>
      <c r="H180" s="305">
        <f t="shared" si="40"/>
        <v>0</v>
      </c>
      <c r="I180" s="89">
        <f t="shared" si="40"/>
        <v>0</v>
      </c>
      <c r="J180" s="9"/>
    </row>
    <row r="181" spans="1:10" ht="32.1" hidden="1" customHeight="1" x14ac:dyDescent="0.2">
      <c r="A181" s="343" t="s">
        <v>18</v>
      </c>
      <c r="B181" s="340">
        <v>201</v>
      </c>
      <c r="C181" s="87">
        <v>8</v>
      </c>
      <c r="D181" s="87">
        <v>1</v>
      </c>
      <c r="E181" s="41" t="s">
        <v>108</v>
      </c>
      <c r="F181" s="93">
        <v>240</v>
      </c>
      <c r="G181" s="328"/>
      <c r="H181" s="328"/>
      <c r="I181" s="94"/>
      <c r="J181" s="9"/>
    </row>
    <row r="182" spans="1:10" ht="35.25" customHeight="1" x14ac:dyDescent="0.2">
      <c r="A182" s="276" t="s">
        <v>271</v>
      </c>
      <c r="B182" s="340">
        <v>201</v>
      </c>
      <c r="C182" s="87">
        <v>8</v>
      </c>
      <c r="D182" s="87">
        <v>1</v>
      </c>
      <c r="E182" s="41" t="s">
        <v>109</v>
      </c>
      <c r="F182" s="84"/>
      <c r="G182" s="304">
        <f>G183+G185+G187</f>
        <v>2128.6999999999998</v>
      </c>
      <c r="H182" s="304">
        <f>H183+H185+H187</f>
        <v>2528.4</v>
      </c>
      <c r="I182" s="85">
        <f>I183+I185+I187</f>
        <v>1872.5</v>
      </c>
      <c r="J182" s="9"/>
    </row>
    <row r="183" spans="1:10" ht="63.95" customHeight="1" x14ac:dyDescent="0.2">
      <c r="A183" s="40" t="s">
        <v>13</v>
      </c>
      <c r="B183" s="340">
        <v>201</v>
      </c>
      <c r="C183" s="87">
        <v>8</v>
      </c>
      <c r="D183" s="87">
        <v>1</v>
      </c>
      <c r="E183" s="41" t="s">
        <v>109</v>
      </c>
      <c r="F183" s="84">
        <v>100</v>
      </c>
      <c r="G183" s="304">
        <f>G184</f>
        <v>1167.9000000000001</v>
      </c>
      <c r="H183" s="304">
        <f>H184</f>
        <v>2528.4</v>
      </c>
      <c r="I183" s="85">
        <f>I184</f>
        <v>1872.5</v>
      </c>
      <c r="J183" s="9"/>
    </row>
    <row r="184" spans="1:10" ht="18.75" x14ac:dyDescent="0.25">
      <c r="A184" s="95" t="s">
        <v>110</v>
      </c>
      <c r="B184" s="340">
        <v>201</v>
      </c>
      <c r="C184" s="87">
        <v>8</v>
      </c>
      <c r="D184" s="87">
        <v>1</v>
      </c>
      <c r="E184" s="41" t="s">
        <v>109</v>
      </c>
      <c r="F184" s="84">
        <v>110</v>
      </c>
      <c r="G184" s="304">
        <f>'Приложение 5'!F184</f>
        <v>1167.9000000000001</v>
      </c>
      <c r="H184" s="304">
        <f>'Приложение 5'!G184</f>
        <v>2528.4</v>
      </c>
      <c r="I184" s="304">
        <f>'Приложение 5'!H184</f>
        <v>1872.5</v>
      </c>
      <c r="J184" s="9"/>
    </row>
    <row r="185" spans="1:10" ht="32.1" customHeight="1" x14ac:dyDescent="0.2">
      <c r="A185" s="40" t="s">
        <v>171</v>
      </c>
      <c r="B185" s="340">
        <v>201</v>
      </c>
      <c r="C185" s="87">
        <v>8</v>
      </c>
      <c r="D185" s="87">
        <v>1</v>
      </c>
      <c r="E185" s="41" t="s">
        <v>109</v>
      </c>
      <c r="F185" s="88">
        <v>200</v>
      </c>
      <c r="G185" s="305">
        <f>G186</f>
        <v>918.8</v>
      </c>
      <c r="H185" s="305">
        <f>H186</f>
        <v>0</v>
      </c>
      <c r="I185" s="89">
        <f>I186</f>
        <v>0</v>
      </c>
      <c r="J185" s="9"/>
    </row>
    <row r="186" spans="1:10" ht="32.1" customHeight="1" x14ac:dyDescent="0.2">
      <c r="A186" s="90" t="s">
        <v>18</v>
      </c>
      <c r="B186" s="340">
        <v>201</v>
      </c>
      <c r="C186" s="87">
        <v>8</v>
      </c>
      <c r="D186" s="87">
        <v>1</v>
      </c>
      <c r="E186" s="41" t="s">
        <v>109</v>
      </c>
      <c r="F186" s="93">
        <v>240</v>
      </c>
      <c r="G186" s="328">
        <f>'Приложение 5'!F186</f>
        <v>918.8</v>
      </c>
      <c r="H186" s="328">
        <f>'Приложение 5'!G186</f>
        <v>0</v>
      </c>
      <c r="I186" s="328">
        <f>'Приложение 5'!H186</f>
        <v>0</v>
      </c>
      <c r="J186" s="9"/>
    </row>
    <row r="187" spans="1:10" ht="15.95" customHeight="1" x14ac:dyDescent="0.2">
      <c r="A187" s="40" t="s">
        <v>19</v>
      </c>
      <c r="B187" s="340">
        <v>201</v>
      </c>
      <c r="C187" s="87">
        <v>8</v>
      </c>
      <c r="D187" s="87">
        <v>1</v>
      </c>
      <c r="E187" s="41" t="s">
        <v>109</v>
      </c>
      <c r="F187" s="84">
        <v>800</v>
      </c>
      <c r="G187" s="304">
        <f>G188</f>
        <v>42</v>
      </c>
      <c r="H187" s="304">
        <f>H188</f>
        <v>0</v>
      </c>
      <c r="I187" s="85">
        <f>I188</f>
        <v>0</v>
      </c>
      <c r="J187" s="9"/>
    </row>
    <row r="188" spans="1:10" ht="15.95" customHeight="1" x14ac:dyDescent="0.2">
      <c r="A188" s="40" t="s">
        <v>20</v>
      </c>
      <c r="B188" s="340">
        <v>201</v>
      </c>
      <c r="C188" s="71">
        <v>8</v>
      </c>
      <c r="D188" s="72">
        <v>1</v>
      </c>
      <c r="E188" s="13" t="s">
        <v>109</v>
      </c>
      <c r="F188" s="84">
        <v>850</v>
      </c>
      <c r="G188" s="304">
        <f>'Приложение 5'!F188</f>
        <v>42</v>
      </c>
      <c r="H188" s="304">
        <f>'Приложение 5'!G188</f>
        <v>0</v>
      </c>
      <c r="I188" s="304">
        <f>'Приложение 5'!H188</f>
        <v>0</v>
      </c>
      <c r="J188" s="9"/>
    </row>
    <row r="189" spans="1:10" ht="49.5" customHeight="1" x14ac:dyDescent="0.2">
      <c r="A189" s="339" t="s">
        <v>206</v>
      </c>
      <c r="B189" s="340">
        <v>201</v>
      </c>
      <c r="C189" s="86">
        <v>8</v>
      </c>
      <c r="D189" s="87">
        <v>1</v>
      </c>
      <c r="E189" s="13" t="s">
        <v>111</v>
      </c>
      <c r="F189" s="88"/>
      <c r="G189" s="305">
        <f>G190+G192</f>
        <v>2124.4</v>
      </c>
      <c r="H189" s="305">
        <f>H190+H192</f>
        <v>0</v>
      </c>
      <c r="I189" s="89">
        <f>I190+I192</f>
        <v>0</v>
      </c>
      <c r="J189" s="9"/>
    </row>
    <row r="190" spans="1:10" ht="63.95" customHeight="1" x14ac:dyDescent="0.2">
      <c r="A190" s="40" t="s">
        <v>13</v>
      </c>
      <c r="B190" s="340">
        <v>201</v>
      </c>
      <c r="C190" s="86">
        <v>8</v>
      </c>
      <c r="D190" s="87">
        <v>1</v>
      </c>
      <c r="E190" s="13" t="s">
        <v>111</v>
      </c>
      <c r="F190" s="88">
        <v>100</v>
      </c>
      <c r="G190" s="305">
        <f>G191</f>
        <v>1795.5</v>
      </c>
      <c r="H190" s="305">
        <f>H191</f>
        <v>0</v>
      </c>
      <c r="I190" s="89">
        <f>I191</f>
        <v>0</v>
      </c>
      <c r="J190" s="9"/>
    </row>
    <row r="191" spans="1:10" ht="15.95" customHeight="1" x14ac:dyDescent="0.25">
      <c r="A191" s="95" t="s">
        <v>110</v>
      </c>
      <c r="B191" s="340">
        <v>201</v>
      </c>
      <c r="C191" s="86">
        <v>8</v>
      </c>
      <c r="D191" s="87">
        <v>1</v>
      </c>
      <c r="E191" s="13" t="s">
        <v>111</v>
      </c>
      <c r="F191" s="88">
        <v>110</v>
      </c>
      <c r="G191" s="305">
        <f>'Приложение 5'!F191</f>
        <v>1795.5</v>
      </c>
      <c r="H191" s="305">
        <f>'Приложение 5'!G191</f>
        <v>0</v>
      </c>
      <c r="I191" s="305">
        <f>'Приложение 5'!H191</f>
        <v>0</v>
      </c>
      <c r="J191" s="9"/>
    </row>
    <row r="192" spans="1:10" ht="32.1" customHeight="1" x14ac:dyDescent="0.2">
      <c r="A192" s="90" t="s">
        <v>68</v>
      </c>
      <c r="B192" s="340">
        <v>201</v>
      </c>
      <c r="C192" s="86">
        <v>8</v>
      </c>
      <c r="D192" s="87">
        <v>1</v>
      </c>
      <c r="E192" s="13" t="s">
        <v>111</v>
      </c>
      <c r="F192" s="88">
        <v>200</v>
      </c>
      <c r="G192" s="305">
        <f>G193</f>
        <v>328.9</v>
      </c>
      <c r="H192" s="305">
        <f>H193</f>
        <v>0</v>
      </c>
      <c r="I192" s="89">
        <f>I193</f>
        <v>0</v>
      </c>
      <c r="J192" s="9"/>
    </row>
    <row r="193" spans="1:10" ht="32.1" customHeight="1" x14ac:dyDescent="0.2">
      <c r="A193" s="90" t="s">
        <v>18</v>
      </c>
      <c r="B193" s="340">
        <v>201</v>
      </c>
      <c r="C193" s="86">
        <v>8</v>
      </c>
      <c r="D193" s="87">
        <v>1</v>
      </c>
      <c r="E193" s="13" t="s">
        <v>111</v>
      </c>
      <c r="F193" s="88">
        <v>240</v>
      </c>
      <c r="G193" s="305">
        <f>'Приложение 5'!F193</f>
        <v>328.9</v>
      </c>
      <c r="H193" s="305">
        <f>'Приложение 5'!G193</f>
        <v>0</v>
      </c>
      <c r="I193" s="305">
        <f>'Приложение 5'!H193</f>
        <v>0</v>
      </c>
      <c r="J193" s="9"/>
    </row>
    <row r="194" spans="1:10" ht="63.75" hidden="1" customHeight="1" x14ac:dyDescent="0.2">
      <c r="A194" s="193" t="s">
        <v>207</v>
      </c>
      <c r="B194" s="340">
        <v>201</v>
      </c>
      <c r="C194" s="71">
        <v>8</v>
      </c>
      <c r="D194" s="72">
        <v>1</v>
      </c>
      <c r="E194" s="13" t="s">
        <v>173</v>
      </c>
      <c r="F194" s="84"/>
      <c r="G194" s="304">
        <f>G195+G197</f>
        <v>0</v>
      </c>
      <c r="H194" s="304">
        <f>H195+H197</f>
        <v>0</v>
      </c>
      <c r="I194" s="85">
        <f>I195+I197</f>
        <v>0</v>
      </c>
      <c r="J194" s="9"/>
    </row>
    <row r="195" spans="1:10" ht="60.75" hidden="1" customHeight="1" x14ac:dyDescent="0.2">
      <c r="A195" s="40" t="s">
        <v>13</v>
      </c>
      <c r="B195" s="340">
        <v>201</v>
      </c>
      <c r="C195" s="71">
        <v>8</v>
      </c>
      <c r="D195" s="72">
        <v>1</v>
      </c>
      <c r="E195" s="13" t="s">
        <v>173</v>
      </c>
      <c r="F195" s="84">
        <v>100</v>
      </c>
      <c r="G195" s="304">
        <f>G196</f>
        <v>0</v>
      </c>
      <c r="H195" s="304">
        <f>H196</f>
        <v>0</v>
      </c>
      <c r="I195" s="85">
        <f>I196</f>
        <v>0</v>
      </c>
      <c r="J195" s="9"/>
    </row>
    <row r="196" spans="1:10" ht="15.95" hidden="1" customHeight="1" x14ac:dyDescent="0.25">
      <c r="A196" s="95" t="s">
        <v>110</v>
      </c>
      <c r="B196" s="340">
        <v>201</v>
      </c>
      <c r="C196" s="71">
        <v>8</v>
      </c>
      <c r="D196" s="72">
        <v>1</v>
      </c>
      <c r="E196" s="13" t="s">
        <v>173</v>
      </c>
      <c r="F196" s="84">
        <v>110</v>
      </c>
      <c r="G196" s="304"/>
      <c r="H196" s="304"/>
      <c r="I196" s="85"/>
      <c r="J196" s="9"/>
    </row>
    <row r="197" spans="1:10" ht="29.25" hidden="1" customHeight="1" x14ac:dyDescent="0.2">
      <c r="A197" s="90" t="s">
        <v>68</v>
      </c>
      <c r="B197" s="340">
        <v>201</v>
      </c>
      <c r="C197" s="71">
        <v>8</v>
      </c>
      <c r="D197" s="72">
        <v>1</v>
      </c>
      <c r="E197" s="13" t="s">
        <v>173</v>
      </c>
      <c r="F197" s="88">
        <v>200</v>
      </c>
      <c r="G197" s="304">
        <f>G198</f>
        <v>0</v>
      </c>
      <c r="H197" s="304">
        <f>H198</f>
        <v>0</v>
      </c>
      <c r="I197" s="85">
        <f>I198</f>
        <v>0</v>
      </c>
      <c r="J197" s="9"/>
    </row>
    <row r="198" spans="1:10" ht="33" hidden="1" customHeight="1" x14ac:dyDescent="0.2">
      <c r="A198" s="90" t="s">
        <v>18</v>
      </c>
      <c r="B198" s="340">
        <v>201</v>
      </c>
      <c r="C198" s="71">
        <v>8</v>
      </c>
      <c r="D198" s="72">
        <v>1</v>
      </c>
      <c r="E198" s="13" t="s">
        <v>173</v>
      </c>
      <c r="F198" s="88">
        <v>240</v>
      </c>
      <c r="G198" s="304"/>
      <c r="H198" s="304"/>
      <c r="I198" s="85"/>
      <c r="J198" s="9"/>
    </row>
    <row r="199" spans="1:10" ht="15.95" customHeight="1" x14ac:dyDescent="0.2">
      <c r="A199" s="205" t="s">
        <v>9</v>
      </c>
      <c r="B199" s="340">
        <v>201</v>
      </c>
      <c r="C199" s="4">
        <v>8</v>
      </c>
      <c r="D199" s="5">
        <v>1</v>
      </c>
      <c r="E199" s="6" t="s">
        <v>10</v>
      </c>
      <c r="F199" s="7" t="s">
        <v>7</v>
      </c>
      <c r="G199" s="302">
        <f>G200+G203+G216+G221+G210+G213</f>
        <v>626.79999999999995</v>
      </c>
      <c r="H199" s="302">
        <f t="shared" ref="H199:I199" si="41">H200+H203+H216+H221+H210+H213</f>
        <v>0</v>
      </c>
      <c r="I199" s="302">
        <f t="shared" si="41"/>
        <v>0</v>
      </c>
      <c r="J199" s="9"/>
    </row>
    <row r="200" spans="1:10" ht="32.1" customHeight="1" x14ac:dyDescent="0.2">
      <c r="A200" s="43" t="s">
        <v>112</v>
      </c>
      <c r="B200" s="340">
        <v>201</v>
      </c>
      <c r="C200" s="71">
        <v>8</v>
      </c>
      <c r="D200" s="72">
        <v>1</v>
      </c>
      <c r="E200" s="13" t="s">
        <v>113</v>
      </c>
      <c r="F200" s="84"/>
      <c r="G200" s="304">
        <f t="shared" ref="G200:I201" si="42">G201</f>
        <v>0</v>
      </c>
      <c r="H200" s="304">
        <f t="shared" si="42"/>
        <v>0</v>
      </c>
      <c r="I200" s="85">
        <f t="shared" si="42"/>
        <v>0</v>
      </c>
      <c r="J200" s="9"/>
    </row>
    <row r="201" spans="1:10" ht="32.1" customHeight="1" x14ac:dyDescent="0.2">
      <c r="A201" s="10" t="s">
        <v>171</v>
      </c>
      <c r="B201" s="340">
        <v>201</v>
      </c>
      <c r="C201" s="86">
        <v>8</v>
      </c>
      <c r="D201" s="87">
        <v>1</v>
      </c>
      <c r="E201" s="13" t="s">
        <v>113</v>
      </c>
      <c r="F201" s="88">
        <v>200</v>
      </c>
      <c r="G201" s="305">
        <f t="shared" si="42"/>
        <v>0</v>
      </c>
      <c r="H201" s="305">
        <f t="shared" si="42"/>
        <v>0</v>
      </c>
      <c r="I201" s="89">
        <f t="shared" si="42"/>
        <v>0</v>
      </c>
      <c r="J201" s="9"/>
    </row>
    <row r="202" spans="1:10" ht="32.1" customHeight="1" x14ac:dyDescent="0.2">
      <c r="A202" s="90" t="s">
        <v>18</v>
      </c>
      <c r="B202" s="340">
        <v>201</v>
      </c>
      <c r="C202" s="91">
        <v>8</v>
      </c>
      <c r="D202" s="92">
        <v>1</v>
      </c>
      <c r="E202" s="13" t="s">
        <v>113</v>
      </c>
      <c r="F202" s="93">
        <v>240</v>
      </c>
      <c r="G202" s="328">
        <f>'Приложение 5'!F202</f>
        <v>0</v>
      </c>
      <c r="H202" s="328">
        <f>'Приложение 5'!G202</f>
        <v>0</v>
      </c>
      <c r="I202" s="328">
        <f>'Приложение 5'!H202</f>
        <v>0</v>
      </c>
      <c r="J202" s="9"/>
    </row>
    <row r="203" spans="1:10" ht="32.1" hidden="1" customHeight="1" x14ac:dyDescent="0.2">
      <c r="A203" s="43" t="s">
        <v>114</v>
      </c>
      <c r="B203" s="340">
        <v>201</v>
      </c>
      <c r="C203" s="71">
        <v>8</v>
      </c>
      <c r="D203" s="72">
        <v>1</v>
      </c>
      <c r="E203" s="13" t="s">
        <v>115</v>
      </c>
      <c r="F203" s="84"/>
      <c r="G203" s="304">
        <f>G204+G206+G208</f>
        <v>0</v>
      </c>
      <c r="H203" s="304">
        <f>H204+H206+H208</f>
        <v>0</v>
      </c>
      <c r="I203" s="85">
        <f>I204+I206+I208</f>
        <v>0</v>
      </c>
      <c r="J203" s="9"/>
    </row>
    <row r="204" spans="1:10" ht="63.95" hidden="1" customHeight="1" x14ac:dyDescent="0.2">
      <c r="A204" s="40" t="s">
        <v>13</v>
      </c>
      <c r="B204" s="340">
        <v>201</v>
      </c>
      <c r="C204" s="71">
        <v>8</v>
      </c>
      <c r="D204" s="72">
        <v>1</v>
      </c>
      <c r="E204" s="13" t="s">
        <v>115</v>
      </c>
      <c r="F204" s="84">
        <v>100</v>
      </c>
      <c r="G204" s="304">
        <f>G205</f>
        <v>0</v>
      </c>
      <c r="H204" s="304">
        <f>H205</f>
        <v>0</v>
      </c>
      <c r="I204" s="85">
        <f>I205</f>
        <v>0</v>
      </c>
      <c r="J204" s="9"/>
    </row>
    <row r="205" spans="1:10" ht="15.95" hidden="1" customHeight="1" x14ac:dyDescent="0.25">
      <c r="A205" s="95" t="s">
        <v>110</v>
      </c>
      <c r="B205" s="340">
        <v>201</v>
      </c>
      <c r="C205" s="71">
        <v>8</v>
      </c>
      <c r="D205" s="72">
        <v>1</v>
      </c>
      <c r="E205" s="13" t="s">
        <v>115</v>
      </c>
      <c r="F205" s="84">
        <v>110</v>
      </c>
      <c r="G205" s="304"/>
      <c r="H205" s="304"/>
      <c r="I205" s="85"/>
      <c r="J205" s="9"/>
    </row>
    <row r="206" spans="1:10" ht="32.1" hidden="1" customHeight="1" x14ac:dyDescent="0.2">
      <c r="A206" s="10" t="s">
        <v>171</v>
      </c>
      <c r="B206" s="340">
        <v>201</v>
      </c>
      <c r="C206" s="86">
        <v>8</v>
      </c>
      <c r="D206" s="87">
        <v>1</v>
      </c>
      <c r="E206" s="13" t="s">
        <v>115</v>
      </c>
      <c r="F206" s="88">
        <v>200</v>
      </c>
      <c r="G206" s="305">
        <f>G207</f>
        <v>0</v>
      </c>
      <c r="H206" s="305">
        <f>H207</f>
        <v>0</v>
      </c>
      <c r="I206" s="89">
        <f>I207</f>
        <v>0</v>
      </c>
      <c r="J206" s="9"/>
    </row>
    <row r="207" spans="1:10" ht="32.1" hidden="1" customHeight="1" x14ac:dyDescent="0.2">
      <c r="A207" s="90" t="s">
        <v>18</v>
      </c>
      <c r="B207" s="340">
        <v>201</v>
      </c>
      <c r="C207" s="91">
        <v>8</v>
      </c>
      <c r="D207" s="92">
        <v>1</v>
      </c>
      <c r="E207" s="13" t="s">
        <v>115</v>
      </c>
      <c r="F207" s="93">
        <v>240</v>
      </c>
      <c r="G207" s="328"/>
      <c r="H207" s="328"/>
      <c r="I207" s="94"/>
      <c r="J207" s="9"/>
    </row>
    <row r="208" spans="1:10" ht="15.95" hidden="1" customHeight="1" x14ac:dyDescent="0.2">
      <c r="A208" s="40" t="s">
        <v>19</v>
      </c>
      <c r="B208" s="340">
        <v>201</v>
      </c>
      <c r="C208" s="71">
        <v>8</v>
      </c>
      <c r="D208" s="72">
        <v>1</v>
      </c>
      <c r="E208" s="13" t="s">
        <v>115</v>
      </c>
      <c r="F208" s="84">
        <v>800</v>
      </c>
      <c r="G208" s="304">
        <f>G209</f>
        <v>0</v>
      </c>
      <c r="H208" s="304">
        <f>H209</f>
        <v>0</v>
      </c>
      <c r="I208" s="85">
        <f>I209</f>
        <v>0</v>
      </c>
      <c r="J208" s="9"/>
    </row>
    <row r="209" spans="1:10" ht="15.95" hidden="1" customHeight="1" x14ac:dyDescent="0.2">
      <c r="A209" s="40" t="s">
        <v>20</v>
      </c>
      <c r="B209" s="340">
        <v>201</v>
      </c>
      <c r="C209" s="71">
        <v>8</v>
      </c>
      <c r="D209" s="72">
        <v>1</v>
      </c>
      <c r="E209" s="13" t="s">
        <v>115</v>
      </c>
      <c r="F209" s="84">
        <v>850</v>
      </c>
      <c r="G209" s="304"/>
      <c r="H209" s="304"/>
      <c r="I209" s="85"/>
      <c r="J209" s="9"/>
    </row>
    <row r="210" spans="1:10" ht="52.5" customHeight="1" x14ac:dyDescent="0.2">
      <c r="A210" s="397" t="s">
        <v>276</v>
      </c>
      <c r="B210" s="340">
        <v>201</v>
      </c>
      <c r="C210" s="71">
        <v>8</v>
      </c>
      <c r="D210" s="72">
        <v>1</v>
      </c>
      <c r="E210" s="41" t="s">
        <v>278</v>
      </c>
      <c r="F210" s="84"/>
      <c r="G210" s="304">
        <f>G211</f>
        <v>595.4</v>
      </c>
      <c r="H210" s="304">
        <f>H211</f>
        <v>0</v>
      </c>
      <c r="I210" s="304">
        <f>I211</f>
        <v>0</v>
      </c>
      <c r="J210" s="9"/>
    </row>
    <row r="211" spans="1:10" ht="32.25" customHeight="1" x14ac:dyDescent="0.2">
      <c r="A211" s="332" t="s">
        <v>171</v>
      </c>
      <c r="B211" s="340">
        <v>201</v>
      </c>
      <c r="C211" s="71">
        <v>8</v>
      </c>
      <c r="D211" s="72">
        <v>1</v>
      </c>
      <c r="E211" s="41" t="s">
        <v>278</v>
      </c>
      <c r="F211" s="88">
        <v>200</v>
      </c>
      <c r="G211" s="304">
        <f>G212</f>
        <v>595.4</v>
      </c>
      <c r="H211" s="304">
        <f>H212</f>
        <v>0</v>
      </c>
      <c r="I211" s="304">
        <f>I212</f>
        <v>0</v>
      </c>
      <c r="J211" s="9"/>
    </row>
    <row r="212" spans="1:10" ht="35.25" customHeight="1" x14ac:dyDescent="0.2">
      <c r="A212" s="276" t="s">
        <v>18</v>
      </c>
      <c r="B212" s="340">
        <v>201</v>
      </c>
      <c r="C212" s="71">
        <v>8</v>
      </c>
      <c r="D212" s="72">
        <v>1</v>
      </c>
      <c r="E212" s="41" t="s">
        <v>278</v>
      </c>
      <c r="F212" s="93">
        <v>240</v>
      </c>
      <c r="G212" s="304">
        <f>'Приложение 5'!F212</f>
        <v>595.4</v>
      </c>
      <c r="H212" s="304">
        <f>'Приложение 5'!G212</f>
        <v>0</v>
      </c>
      <c r="I212" s="304">
        <f>'Приложение 5'!H212</f>
        <v>0</v>
      </c>
      <c r="J212" s="9"/>
    </row>
    <row r="213" spans="1:10" ht="48" customHeight="1" x14ac:dyDescent="0.2">
      <c r="A213" s="397" t="s">
        <v>277</v>
      </c>
      <c r="B213" s="340">
        <v>201</v>
      </c>
      <c r="C213" s="71">
        <v>8</v>
      </c>
      <c r="D213" s="72">
        <v>1</v>
      </c>
      <c r="E213" s="41" t="s">
        <v>279</v>
      </c>
      <c r="F213" s="84"/>
      <c r="G213" s="304">
        <f>G214</f>
        <v>31.4</v>
      </c>
      <c r="H213" s="304">
        <f>H214</f>
        <v>0</v>
      </c>
      <c r="I213" s="304">
        <f>I214</f>
        <v>0</v>
      </c>
      <c r="J213" s="9"/>
    </row>
    <row r="214" spans="1:10" ht="32.25" customHeight="1" x14ac:dyDescent="0.2">
      <c r="A214" s="332" t="s">
        <v>171</v>
      </c>
      <c r="B214" s="340">
        <v>201</v>
      </c>
      <c r="C214" s="71">
        <v>8</v>
      </c>
      <c r="D214" s="72">
        <v>1</v>
      </c>
      <c r="E214" s="41" t="s">
        <v>279</v>
      </c>
      <c r="F214" s="88">
        <v>200</v>
      </c>
      <c r="G214" s="304">
        <f>G215</f>
        <v>31.4</v>
      </c>
      <c r="H214" s="304">
        <f>H215</f>
        <v>0</v>
      </c>
      <c r="I214" s="304">
        <f>I215</f>
        <v>0</v>
      </c>
      <c r="J214" s="9"/>
    </row>
    <row r="215" spans="1:10" ht="31.5" customHeight="1" x14ac:dyDescent="0.2">
      <c r="A215" s="276" t="s">
        <v>18</v>
      </c>
      <c r="B215" s="340">
        <v>201</v>
      </c>
      <c r="C215" s="71">
        <v>8</v>
      </c>
      <c r="D215" s="72">
        <v>1</v>
      </c>
      <c r="E215" s="41" t="s">
        <v>279</v>
      </c>
      <c r="F215" s="93">
        <v>240</v>
      </c>
      <c r="G215" s="303">
        <f>'Приложение 5'!F215</f>
        <v>31.4</v>
      </c>
      <c r="H215" s="303">
        <f>'Приложение 5'!G215</f>
        <v>0</v>
      </c>
      <c r="I215" s="303">
        <f>'Приложение 5'!H215</f>
        <v>0</v>
      </c>
      <c r="J215" s="9"/>
    </row>
    <row r="216" spans="1:10" ht="51" hidden="1" customHeight="1" x14ac:dyDescent="0.2">
      <c r="A216" s="193" t="s">
        <v>206</v>
      </c>
      <c r="B216" s="340">
        <v>201</v>
      </c>
      <c r="C216" s="86">
        <v>8</v>
      </c>
      <c r="D216" s="87">
        <v>1</v>
      </c>
      <c r="E216" s="13" t="s">
        <v>116</v>
      </c>
      <c r="F216" s="88"/>
      <c r="G216" s="305">
        <f>G217+G219</f>
        <v>0</v>
      </c>
      <c r="H216" s="305">
        <f>H217+H219</f>
        <v>0</v>
      </c>
      <c r="I216" s="89">
        <f>I217+I219</f>
        <v>0</v>
      </c>
      <c r="J216" s="9"/>
    </row>
    <row r="217" spans="1:10" ht="63.95" hidden="1" customHeight="1" x14ac:dyDescent="0.2">
      <c r="A217" s="40" t="s">
        <v>13</v>
      </c>
      <c r="B217" s="340">
        <v>201</v>
      </c>
      <c r="C217" s="86">
        <v>8</v>
      </c>
      <c r="D217" s="87">
        <v>1</v>
      </c>
      <c r="E217" s="13" t="s">
        <v>116</v>
      </c>
      <c r="F217" s="88">
        <v>100</v>
      </c>
      <c r="G217" s="305">
        <f>G218</f>
        <v>0</v>
      </c>
      <c r="H217" s="305">
        <f>H218</f>
        <v>0</v>
      </c>
      <c r="I217" s="89">
        <f>I218</f>
        <v>0</v>
      </c>
      <c r="J217" s="9"/>
    </row>
    <row r="218" spans="1:10" ht="15.95" hidden="1" customHeight="1" x14ac:dyDescent="0.25">
      <c r="A218" s="95" t="s">
        <v>110</v>
      </c>
      <c r="B218" s="340">
        <v>201</v>
      </c>
      <c r="C218" s="86">
        <v>8</v>
      </c>
      <c r="D218" s="87">
        <v>1</v>
      </c>
      <c r="E218" s="13" t="s">
        <v>116</v>
      </c>
      <c r="F218" s="88">
        <v>110</v>
      </c>
      <c r="G218" s="305"/>
      <c r="H218" s="305"/>
      <c r="I218" s="89"/>
      <c r="J218" s="9"/>
    </row>
    <row r="219" spans="1:10" ht="32.1" hidden="1" customHeight="1" x14ac:dyDescent="0.2">
      <c r="A219" s="90" t="s">
        <v>68</v>
      </c>
      <c r="B219" s="340">
        <v>201</v>
      </c>
      <c r="C219" s="86">
        <v>8</v>
      </c>
      <c r="D219" s="87">
        <v>1</v>
      </c>
      <c r="E219" s="13" t="s">
        <v>116</v>
      </c>
      <c r="F219" s="88">
        <v>200</v>
      </c>
      <c r="G219" s="305">
        <f>G220</f>
        <v>0</v>
      </c>
      <c r="H219" s="305">
        <f>H220</f>
        <v>0</v>
      </c>
      <c r="I219" s="89">
        <f>I220</f>
        <v>0</v>
      </c>
      <c r="J219" s="9"/>
    </row>
    <row r="220" spans="1:10" ht="32.1" hidden="1" customHeight="1" x14ac:dyDescent="0.2">
      <c r="A220" s="90" t="s">
        <v>18</v>
      </c>
      <c r="B220" s="340">
        <v>201</v>
      </c>
      <c r="C220" s="86">
        <v>8</v>
      </c>
      <c r="D220" s="87">
        <v>1</v>
      </c>
      <c r="E220" s="13" t="s">
        <v>116</v>
      </c>
      <c r="F220" s="88">
        <v>240</v>
      </c>
      <c r="G220" s="305"/>
      <c r="H220" s="305"/>
      <c r="I220" s="89"/>
      <c r="J220" s="9"/>
    </row>
    <row r="221" spans="1:10" ht="65.25" hidden="1" customHeight="1" x14ac:dyDescent="0.2">
      <c r="A221" s="193" t="s">
        <v>207</v>
      </c>
      <c r="B221" s="340">
        <v>201</v>
      </c>
      <c r="C221" s="71">
        <v>8</v>
      </c>
      <c r="D221" s="72">
        <v>1</v>
      </c>
      <c r="E221" s="13" t="s">
        <v>172</v>
      </c>
      <c r="F221" s="84"/>
      <c r="G221" s="304">
        <f>G222+G224</f>
        <v>0</v>
      </c>
      <c r="H221" s="304">
        <f t="shared" ref="H221:I221" si="43">H222+H224</f>
        <v>0</v>
      </c>
      <c r="I221" s="85">
        <f t="shared" si="43"/>
        <v>0</v>
      </c>
      <c r="J221" s="9"/>
    </row>
    <row r="222" spans="1:10" ht="62.25" hidden="1" customHeight="1" x14ac:dyDescent="0.2">
      <c r="A222" s="40" t="s">
        <v>13</v>
      </c>
      <c r="B222" s="340">
        <v>201</v>
      </c>
      <c r="C222" s="71">
        <v>8</v>
      </c>
      <c r="D222" s="72">
        <v>1</v>
      </c>
      <c r="E222" s="13" t="s">
        <v>172</v>
      </c>
      <c r="F222" s="84">
        <v>100</v>
      </c>
      <c r="G222" s="304">
        <f>G223</f>
        <v>0</v>
      </c>
      <c r="H222" s="304">
        <f>H223</f>
        <v>0</v>
      </c>
      <c r="I222" s="85">
        <f>I223</f>
        <v>0</v>
      </c>
      <c r="J222" s="9"/>
    </row>
    <row r="223" spans="1:10" ht="15.95" hidden="1" customHeight="1" x14ac:dyDescent="0.25">
      <c r="A223" s="95" t="s">
        <v>110</v>
      </c>
      <c r="B223" s="340">
        <v>201</v>
      </c>
      <c r="C223" s="71">
        <v>8</v>
      </c>
      <c r="D223" s="72">
        <v>1</v>
      </c>
      <c r="E223" s="13" t="s">
        <v>172</v>
      </c>
      <c r="F223" s="84">
        <v>110</v>
      </c>
      <c r="G223" s="304"/>
      <c r="H223" s="304"/>
      <c r="I223" s="85"/>
      <c r="J223" s="9"/>
    </row>
    <row r="224" spans="1:10" ht="30" hidden="1" customHeight="1" x14ac:dyDescent="0.2">
      <c r="A224" s="90" t="s">
        <v>68</v>
      </c>
      <c r="B224" s="340">
        <v>201</v>
      </c>
      <c r="C224" s="71">
        <v>8</v>
      </c>
      <c r="D224" s="72">
        <v>1</v>
      </c>
      <c r="E224" s="13" t="s">
        <v>172</v>
      </c>
      <c r="F224" s="84">
        <v>200</v>
      </c>
      <c r="G224" s="304"/>
      <c r="H224" s="304"/>
      <c r="I224" s="85"/>
      <c r="J224" s="9"/>
    </row>
    <row r="225" spans="1:10" ht="30" hidden="1" customHeight="1" x14ac:dyDescent="0.2">
      <c r="A225" s="90" t="s">
        <v>18</v>
      </c>
      <c r="B225" s="340">
        <v>201</v>
      </c>
      <c r="C225" s="71">
        <v>8</v>
      </c>
      <c r="D225" s="72">
        <v>1</v>
      </c>
      <c r="E225" s="13" t="s">
        <v>172</v>
      </c>
      <c r="F225" s="84">
        <v>240</v>
      </c>
      <c r="G225" s="304"/>
      <c r="H225" s="304"/>
      <c r="I225" s="85"/>
      <c r="J225" s="9"/>
    </row>
    <row r="226" spans="1:10" ht="15.95" customHeight="1" x14ac:dyDescent="0.2">
      <c r="A226" s="16" t="s">
        <v>117</v>
      </c>
      <c r="B226" s="340">
        <v>201</v>
      </c>
      <c r="C226" s="69">
        <v>10</v>
      </c>
      <c r="D226" s="87"/>
      <c r="E226" s="13"/>
      <c r="F226" s="88"/>
      <c r="G226" s="301">
        <f t="shared" ref="G226:I230" si="44">G227</f>
        <v>160</v>
      </c>
      <c r="H226" s="301">
        <f t="shared" si="44"/>
        <v>160</v>
      </c>
      <c r="I226" s="21">
        <f t="shared" si="44"/>
        <v>160</v>
      </c>
      <c r="J226" s="9"/>
    </row>
    <row r="227" spans="1:10" ht="15.95" customHeight="1" x14ac:dyDescent="0.2">
      <c r="A227" s="68" t="s">
        <v>118</v>
      </c>
      <c r="B227" s="340">
        <v>201</v>
      </c>
      <c r="C227" s="69">
        <v>10</v>
      </c>
      <c r="D227" s="70">
        <v>1</v>
      </c>
      <c r="E227" s="75" t="s">
        <v>7</v>
      </c>
      <c r="F227" s="76" t="s">
        <v>7</v>
      </c>
      <c r="G227" s="326">
        <f t="shared" si="44"/>
        <v>160</v>
      </c>
      <c r="H227" s="326">
        <f t="shared" si="44"/>
        <v>160</v>
      </c>
      <c r="I227" s="77">
        <f t="shared" si="44"/>
        <v>160</v>
      </c>
      <c r="J227" s="9"/>
    </row>
    <row r="228" spans="1:10" ht="15.95" customHeight="1" x14ac:dyDescent="0.2">
      <c r="A228" s="96" t="s">
        <v>119</v>
      </c>
      <c r="B228" s="340">
        <v>201</v>
      </c>
      <c r="C228" s="91">
        <v>10</v>
      </c>
      <c r="D228" s="92">
        <v>1</v>
      </c>
      <c r="E228" s="42" t="s">
        <v>10</v>
      </c>
      <c r="F228" s="93" t="s">
        <v>7</v>
      </c>
      <c r="G228" s="328">
        <f t="shared" si="44"/>
        <v>160</v>
      </c>
      <c r="H228" s="328">
        <f t="shared" si="44"/>
        <v>160</v>
      </c>
      <c r="I228" s="94">
        <f t="shared" si="44"/>
        <v>160</v>
      </c>
      <c r="J228" s="9"/>
    </row>
    <row r="229" spans="1:10" ht="32.1" customHeight="1" x14ac:dyDescent="0.2">
      <c r="A229" s="97" t="s">
        <v>120</v>
      </c>
      <c r="B229" s="340">
        <v>201</v>
      </c>
      <c r="C229" s="71">
        <v>10</v>
      </c>
      <c r="D229" s="72">
        <v>1</v>
      </c>
      <c r="E229" s="13" t="s">
        <v>169</v>
      </c>
      <c r="F229" s="84" t="s">
        <v>7</v>
      </c>
      <c r="G229" s="304">
        <f t="shared" si="44"/>
        <v>160</v>
      </c>
      <c r="H229" s="304">
        <f t="shared" si="44"/>
        <v>160</v>
      </c>
      <c r="I229" s="85">
        <f t="shared" si="44"/>
        <v>160</v>
      </c>
      <c r="J229" s="9"/>
    </row>
    <row r="230" spans="1:10" ht="15.95" customHeight="1" x14ac:dyDescent="0.2">
      <c r="A230" s="73" t="s">
        <v>121</v>
      </c>
      <c r="B230" s="340">
        <v>201</v>
      </c>
      <c r="C230" s="86">
        <v>10</v>
      </c>
      <c r="D230" s="87">
        <v>1</v>
      </c>
      <c r="E230" s="13" t="s">
        <v>169</v>
      </c>
      <c r="F230" s="88">
        <v>300</v>
      </c>
      <c r="G230" s="305">
        <f t="shared" si="44"/>
        <v>160</v>
      </c>
      <c r="H230" s="305">
        <f t="shared" si="44"/>
        <v>160</v>
      </c>
      <c r="I230" s="89">
        <f t="shared" si="44"/>
        <v>160</v>
      </c>
      <c r="J230" s="9"/>
    </row>
    <row r="231" spans="1:10" ht="31.5" customHeight="1" x14ac:dyDescent="0.2">
      <c r="A231" s="197" t="s">
        <v>190</v>
      </c>
      <c r="B231" s="340">
        <v>201</v>
      </c>
      <c r="C231" s="86">
        <v>10</v>
      </c>
      <c r="D231" s="87">
        <v>1</v>
      </c>
      <c r="E231" s="41" t="s">
        <v>169</v>
      </c>
      <c r="F231" s="88">
        <v>320</v>
      </c>
      <c r="G231" s="305">
        <f>'Приложение 5'!F231</f>
        <v>160</v>
      </c>
      <c r="H231" s="305">
        <f>'Приложение 5'!G231</f>
        <v>160</v>
      </c>
      <c r="I231" s="305">
        <f>'Приложение 5'!H231</f>
        <v>160</v>
      </c>
      <c r="J231" s="9"/>
    </row>
    <row r="232" spans="1:10" ht="15.95" hidden="1" customHeight="1" x14ac:dyDescent="0.2">
      <c r="A232" s="74" t="s">
        <v>122</v>
      </c>
      <c r="B232" s="340">
        <v>201</v>
      </c>
      <c r="C232" s="98">
        <v>11</v>
      </c>
      <c r="D232" s="99" t="s">
        <v>7</v>
      </c>
      <c r="E232" s="100" t="s">
        <v>7</v>
      </c>
      <c r="F232" s="101" t="s">
        <v>7</v>
      </c>
      <c r="G232" s="329">
        <f>G233</f>
        <v>0</v>
      </c>
      <c r="H232" s="329">
        <f>H233</f>
        <v>0</v>
      </c>
      <c r="I232" s="102">
        <f>I233</f>
        <v>0</v>
      </c>
      <c r="J232" s="9"/>
    </row>
    <row r="233" spans="1:10" ht="18.75" hidden="1" x14ac:dyDescent="0.2">
      <c r="A233" s="104" t="s">
        <v>127</v>
      </c>
      <c r="B233" s="340">
        <v>201</v>
      </c>
      <c r="C233" s="70">
        <v>11</v>
      </c>
      <c r="D233" s="70">
        <v>5</v>
      </c>
      <c r="E233" s="105" t="s">
        <v>7</v>
      </c>
      <c r="F233" s="76" t="s">
        <v>7</v>
      </c>
      <c r="G233" s="326">
        <f>G234+G238</f>
        <v>0</v>
      </c>
      <c r="H233" s="326">
        <f>H234+H238</f>
        <v>0</v>
      </c>
      <c r="I233" s="77">
        <f>I234+I238</f>
        <v>0</v>
      </c>
      <c r="J233" s="9"/>
    </row>
    <row r="234" spans="1:10" ht="31.5" hidden="1" x14ac:dyDescent="0.2">
      <c r="A234" s="198" t="s">
        <v>189</v>
      </c>
      <c r="B234" s="340">
        <v>201</v>
      </c>
      <c r="C234" s="18">
        <v>11</v>
      </c>
      <c r="D234" s="18">
        <v>5</v>
      </c>
      <c r="E234" s="67" t="s">
        <v>123</v>
      </c>
      <c r="F234" s="20"/>
      <c r="G234" s="301">
        <f t="shared" ref="G234:I236" si="45">G235</f>
        <v>0</v>
      </c>
      <c r="H234" s="301">
        <f t="shared" si="45"/>
        <v>0</v>
      </c>
      <c r="I234" s="21">
        <f t="shared" si="45"/>
        <v>0</v>
      </c>
      <c r="J234" s="9"/>
    </row>
    <row r="235" spans="1:10" ht="31.5" hidden="1" customHeight="1" x14ac:dyDescent="0.2">
      <c r="A235" s="196" t="s">
        <v>188</v>
      </c>
      <c r="B235" s="340">
        <v>201</v>
      </c>
      <c r="C235" s="87">
        <v>11</v>
      </c>
      <c r="D235" s="87">
        <v>5</v>
      </c>
      <c r="E235" s="41" t="s">
        <v>124</v>
      </c>
      <c r="F235" s="88" t="s">
        <v>7</v>
      </c>
      <c r="G235" s="305">
        <f t="shared" si="45"/>
        <v>0</v>
      </c>
      <c r="H235" s="305">
        <f t="shared" si="45"/>
        <v>0</v>
      </c>
      <c r="I235" s="89">
        <f t="shared" si="45"/>
        <v>0</v>
      </c>
      <c r="J235" s="9"/>
    </row>
    <row r="236" spans="1:10" ht="36" hidden="1" customHeight="1" x14ac:dyDescent="0.2">
      <c r="A236" s="10" t="s">
        <v>171</v>
      </c>
      <c r="B236" s="340">
        <v>201</v>
      </c>
      <c r="C236" s="71">
        <v>11</v>
      </c>
      <c r="D236" s="72">
        <v>5</v>
      </c>
      <c r="E236" s="13" t="s">
        <v>124</v>
      </c>
      <c r="F236" s="14">
        <v>200</v>
      </c>
      <c r="G236" s="303">
        <f t="shared" si="45"/>
        <v>0</v>
      </c>
      <c r="H236" s="303">
        <f t="shared" si="45"/>
        <v>0</v>
      </c>
      <c r="I236" s="15">
        <f t="shared" si="45"/>
        <v>0</v>
      </c>
      <c r="J236" s="9"/>
    </row>
    <row r="237" spans="1:10" ht="36" hidden="1" customHeight="1" x14ac:dyDescent="0.2">
      <c r="A237" s="22" t="s">
        <v>18</v>
      </c>
      <c r="B237" s="340">
        <v>201</v>
      </c>
      <c r="C237" s="71">
        <v>11</v>
      </c>
      <c r="D237" s="72">
        <v>5</v>
      </c>
      <c r="E237" s="13" t="s">
        <v>124</v>
      </c>
      <c r="F237" s="26">
        <v>240</v>
      </c>
      <c r="G237" s="266"/>
      <c r="H237" s="266"/>
      <c r="I237" s="27"/>
      <c r="J237" s="9"/>
    </row>
    <row r="238" spans="1:10" ht="15.95" hidden="1" customHeight="1" x14ac:dyDescent="0.2">
      <c r="A238" s="66" t="s">
        <v>9</v>
      </c>
      <c r="B238" s="340">
        <v>201</v>
      </c>
      <c r="C238" s="18">
        <v>11</v>
      </c>
      <c r="D238" s="18">
        <v>5</v>
      </c>
      <c r="E238" s="67" t="s">
        <v>10</v>
      </c>
      <c r="F238" s="20"/>
      <c r="G238" s="301">
        <f t="shared" ref="G238:I240" si="46">G239</f>
        <v>0</v>
      </c>
      <c r="H238" s="301">
        <f t="shared" si="46"/>
        <v>0</v>
      </c>
      <c r="I238" s="21">
        <f t="shared" si="46"/>
        <v>0</v>
      </c>
      <c r="J238" s="9"/>
    </row>
    <row r="239" spans="1:10" ht="18" hidden="1" customHeight="1" x14ac:dyDescent="0.2">
      <c r="A239" s="10" t="s">
        <v>125</v>
      </c>
      <c r="B239" s="340">
        <v>201</v>
      </c>
      <c r="C239" s="87">
        <v>11</v>
      </c>
      <c r="D239" s="87">
        <v>5</v>
      </c>
      <c r="E239" s="41" t="s">
        <v>126</v>
      </c>
      <c r="F239" s="88" t="s">
        <v>7</v>
      </c>
      <c r="G239" s="305">
        <f t="shared" si="46"/>
        <v>0</v>
      </c>
      <c r="H239" s="305">
        <f t="shared" si="46"/>
        <v>0</v>
      </c>
      <c r="I239" s="89">
        <f t="shared" si="46"/>
        <v>0</v>
      </c>
      <c r="J239" s="9"/>
    </row>
    <row r="240" spans="1:10" ht="32.1" hidden="1" customHeight="1" x14ac:dyDescent="0.2">
      <c r="A240" s="10" t="s">
        <v>171</v>
      </c>
      <c r="B240" s="340">
        <v>201</v>
      </c>
      <c r="C240" s="71">
        <v>11</v>
      </c>
      <c r="D240" s="72">
        <v>5</v>
      </c>
      <c r="E240" s="41" t="s">
        <v>126</v>
      </c>
      <c r="F240" s="14">
        <v>200</v>
      </c>
      <c r="G240" s="303">
        <f t="shared" si="46"/>
        <v>0</v>
      </c>
      <c r="H240" s="303">
        <f t="shared" si="46"/>
        <v>0</v>
      </c>
      <c r="I240" s="15">
        <f t="shared" si="46"/>
        <v>0</v>
      </c>
      <c r="J240" s="9"/>
    </row>
    <row r="241" spans="1:10" ht="32.1" hidden="1" customHeight="1" x14ac:dyDescent="0.2">
      <c r="A241" s="40" t="s">
        <v>18</v>
      </c>
      <c r="B241" s="340">
        <v>201</v>
      </c>
      <c r="C241" s="87">
        <v>11</v>
      </c>
      <c r="D241" s="87">
        <v>5</v>
      </c>
      <c r="E241" s="41" t="s">
        <v>126</v>
      </c>
      <c r="F241" s="26">
        <v>240</v>
      </c>
      <c r="G241" s="266"/>
      <c r="H241" s="266"/>
      <c r="I241" s="27"/>
      <c r="J241" s="9"/>
    </row>
    <row r="242" spans="1:10" ht="20.100000000000001" customHeight="1" x14ac:dyDescent="0.2">
      <c r="A242" s="153" t="s">
        <v>128</v>
      </c>
      <c r="B242" s="340">
        <v>201</v>
      </c>
      <c r="C242" s="18">
        <v>99</v>
      </c>
      <c r="D242" s="18"/>
      <c r="E242" s="67" t="s">
        <v>7</v>
      </c>
      <c r="F242" s="20" t="s">
        <v>7</v>
      </c>
      <c r="G242" s="301">
        <f t="shared" ref="G242:I246" si="47">G243</f>
        <v>0</v>
      </c>
      <c r="H242" s="301">
        <f t="shared" si="47"/>
        <v>125.2</v>
      </c>
      <c r="I242" s="21">
        <f t="shared" si="47"/>
        <v>227.4</v>
      </c>
      <c r="J242" s="9"/>
    </row>
    <row r="243" spans="1:10" ht="20.100000000000001" customHeight="1" x14ac:dyDescent="0.2">
      <c r="A243" s="273" t="s">
        <v>128</v>
      </c>
      <c r="B243" s="340">
        <v>201</v>
      </c>
      <c r="C243" s="24">
        <v>99</v>
      </c>
      <c r="D243" s="24">
        <v>99</v>
      </c>
      <c r="E243" s="41"/>
      <c r="F243" s="26"/>
      <c r="G243" s="266">
        <f t="shared" si="47"/>
        <v>0</v>
      </c>
      <c r="H243" s="266">
        <f t="shared" si="47"/>
        <v>125.2</v>
      </c>
      <c r="I243" s="27">
        <f t="shared" si="47"/>
        <v>227.4</v>
      </c>
      <c r="J243" s="9"/>
    </row>
    <row r="244" spans="1:10" ht="20.100000000000001" customHeight="1" x14ac:dyDescent="0.2">
      <c r="A244" s="273" t="s">
        <v>9</v>
      </c>
      <c r="B244" s="340">
        <v>201</v>
      </c>
      <c r="C244" s="24">
        <v>99</v>
      </c>
      <c r="D244" s="24">
        <v>99</v>
      </c>
      <c r="E244" s="41" t="s">
        <v>10</v>
      </c>
      <c r="F244" s="26"/>
      <c r="G244" s="266">
        <f t="shared" si="47"/>
        <v>0</v>
      </c>
      <c r="H244" s="266">
        <f t="shared" si="47"/>
        <v>125.2</v>
      </c>
      <c r="I244" s="27">
        <f t="shared" si="47"/>
        <v>227.4</v>
      </c>
      <c r="J244" s="9"/>
    </row>
    <row r="245" spans="1:10" ht="20.100000000000001" customHeight="1" x14ac:dyDescent="0.2">
      <c r="A245" s="273" t="s">
        <v>128</v>
      </c>
      <c r="B245" s="340">
        <v>201</v>
      </c>
      <c r="C245" s="24">
        <v>99</v>
      </c>
      <c r="D245" s="24">
        <v>99</v>
      </c>
      <c r="E245" s="41" t="s">
        <v>129</v>
      </c>
      <c r="F245" s="26"/>
      <c r="G245" s="266">
        <f t="shared" si="47"/>
        <v>0</v>
      </c>
      <c r="H245" s="266">
        <f t="shared" si="47"/>
        <v>125.2</v>
      </c>
      <c r="I245" s="27">
        <f t="shared" si="47"/>
        <v>227.4</v>
      </c>
      <c r="J245" s="9"/>
    </row>
    <row r="246" spans="1:10" ht="20.100000000000001" customHeight="1" x14ac:dyDescent="0.2">
      <c r="A246" s="273" t="s">
        <v>128</v>
      </c>
      <c r="B246" s="340">
        <v>201</v>
      </c>
      <c r="C246" s="24">
        <v>99</v>
      </c>
      <c r="D246" s="24">
        <v>99</v>
      </c>
      <c r="E246" s="41" t="s">
        <v>129</v>
      </c>
      <c r="F246" s="26">
        <v>900</v>
      </c>
      <c r="G246" s="266">
        <f t="shared" si="47"/>
        <v>0</v>
      </c>
      <c r="H246" s="266">
        <f t="shared" si="47"/>
        <v>125.2</v>
      </c>
      <c r="I246" s="27">
        <f t="shared" si="47"/>
        <v>227.4</v>
      </c>
      <c r="J246" s="9"/>
    </row>
    <row r="247" spans="1:10" ht="20.100000000000001" customHeight="1" x14ac:dyDescent="0.2">
      <c r="A247" s="273" t="s">
        <v>128</v>
      </c>
      <c r="B247" s="340">
        <v>201</v>
      </c>
      <c r="C247" s="24">
        <v>99</v>
      </c>
      <c r="D247" s="24">
        <v>99</v>
      </c>
      <c r="E247" s="41" t="s">
        <v>129</v>
      </c>
      <c r="F247" s="26">
        <v>990</v>
      </c>
      <c r="G247" s="266">
        <f>'Приложение 5'!F247</f>
        <v>0</v>
      </c>
      <c r="H247" s="266">
        <f>'Приложение 5'!G247</f>
        <v>125.2</v>
      </c>
      <c r="I247" s="266">
        <f>'Приложение 5'!H247</f>
        <v>227.4</v>
      </c>
      <c r="J247" s="9"/>
    </row>
    <row r="248" spans="1:10" ht="18.75" x14ac:dyDescent="0.25">
      <c r="A248" s="362" t="s">
        <v>130</v>
      </c>
      <c r="B248" s="363"/>
      <c r="C248" s="363"/>
      <c r="D248" s="363"/>
      <c r="E248" s="363"/>
      <c r="F248" s="364"/>
      <c r="G248" s="267">
        <f>G10+G61+G68+G84+G116+G167+G176+G226+G232+G242</f>
        <v>10710.7</v>
      </c>
      <c r="H248" s="267">
        <f>H10+H61+H68+H84+H116+H167+H176+H226+H232+H242</f>
        <v>5109.0999999999995</v>
      </c>
      <c r="I248" s="77">
        <f>I10+I61+I68+I84+I116+I167+I176+I226+I232+I242</f>
        <v>4650.8999999999996</v>
      </c>
      <c r="J248" s="9"/>
    </row>
    <row r="249" spans="1:10" ht="15.75" x14ac:dyDescent="0.25">
      <c r="A249" s="110"/>
      <c r="B249" s="110"/>
      <c r="C249" s="111"/>
      <c r="D249" s="111"/>
      <c r="E249" s="31"/>
      <c r="F249" s="112"/>
      <c r="G249" s="112"/>
      <c r="H249" s="112"/>
      <c r="I249" s="113"/>
      <c r="J249" s="114"/>
    </row>
    <row r="250" spans="1:10" ht="12" customHeight="1" x14ac:dyDescent="0.25">
      <c r="A250" s="115"/>
      <c r="B250" s="115"/>
      <c r="C250" s="116"/>
      <c r="D250" s="116"/>
      <c r="E250" s="117"/>
      <c r="F250" s="118"/>
      <c r="G250" s="118"/>
      <c r="H250" s="118"/>
      <c r="I250" s="119"/>
      <c r="J250" s="114"/>
    </row>
    <row r="251" spans="1:10" ht="12.75" customHeight="1" x14ac:dyDescent="0.25">
      <c r="A251" s="110"/>
      <c r="B251" s="110"/>
      <c r="C251" s="116"/>
      <c r="D251" s="116"/>
      <c r="E251" s="120"/>
      <c r="F251" s="118"/>
      <c r="G251" s="118"/>
      <c r="H251" s="118"/>
      <c r="I251" s="119"/>
      <c r="J251" s="114"/>
    </row>
    <row r="252" spans="1:10" ht="12.75" customHeight="1" x14ac:dyDescent="0.25">
      <c r="A252" s="110"/>
      <c r="B252" s="110"/>
      <c r="C252" s="121"/>
      <c r="D252" s="121"/>
      <c r="E252" s="120"/>
      <c r="F252" s="118"/>
      <c r="G252" s="118"/>
      <c r="H252" s="118"/>
      <c r="I252" s="119"/>
      <c r="J252" s="114"/>
    </row>
    <row r="253" spans="1:10" ht="12.75" customHeight="1" x14ac:dyDescent="0.2">
      <c r="A253" s="110"/>
      <c r="B253" s="110"/>
      <c r="C253" s="122"/>
      <c r="D253" s="122"/>
      <c r="E253" s="119"/>
      <c r="F253" s="122"/>
      <c r="G253" s="122"/>
      <c r="H253" s="122"/>
      <c r="I253" s="122"/>
      <c r="J253" s="114"/>
    </row>
    <row r="254" spans="1:10" ht="14.25" customHeight="1" x14ac:dyDescent="0.2">
      <c r="A254" s="110"/>
      <c r="B254" s="110"/>
      <c r="C254" s="121"/>
      <c r="D254" s="121"/>
      <c r="E254" s="122"/>
      <c r="F254" s="118"/>
      <c r="G254" s="118"/>
      <c r="H254" s="118"/>
      <c r="I254" s="119"/>
      <c r="J254" s="114"/>
    </row>
    <row r="255" spans="1:10" ht="15.75" x14ac:dyDescent="0.25">
      <c r="A255" s="111"/>
      <c r="B255" s="111"/>
      <c r="C255" s="123"/>
      <c r="D255" s="123"/>
      <c r="E255" s="119"/>
      <c r="F255" s="123"/>
      <c r="G255" s="123"/>
      <c r="H255" s="123"/>
      <c r="I255" s="123"/>
    </row>
    <row r="256" spans="1:10" ht="15.75" x14ac:dyDescent="0.25">
      <c r="A256" s="124"/>
      <c r="B256" s="124"/>
    </row>
    <row r="257" spans="1:2" ht="15.75" x14ac:dyDescent="0.25">
      <c r="A257" s="124"/>
      <c r="B257" s="124"/>
    </row>
    <row r="258" spans="1:2" ht="15" x14ac:dyDescent="0.2">
      <c r="A258" s="125"/>
      <c r="B258" s="125"/>
    </row>
    <row r="259" spans="1:2" ht="15" x14ac:dyDescent="0.2">
      <c r="A259" s="126"/>
      <c r="B259" s="126"/>
    </row>
    <row r="260" spans="1:2" ht="15" x14ac:dyDescent="0.2">
      <c r="A260" s="125"/>
      <c r="B260" s="125"/>
    </row>
  </sheetData>
  <mergeCells count="12">
    <mergeCell ref="F1:I1"/>
    <mergeCell ref="E3:I3"/>
    <mergeCell ref="A5:I5"/>
    <mergeCell ref="A248:F248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  <ignoredErrors>
    <ignoredError sqref="I63 I86 I233 I51 H51:H53 G17:I17 G51 G63 G86:H86 G233:H233 H55:H56 H58:H59 H61:H6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3" sqref="C3:D3"/>
    </sheetView>
  </sheetViews>
  <sheetFormatPr defaultRowHeight="15" x14ac:dyDescent="0.25"/>
  <cols>
    <col min="1" max="1" width="36.5703125" customWidth="1"/>
    <col min="2" max="2" width="17.85546875" customWidth="1"/>
    <col min="3" max="3" width="15.4257812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66" t="s">
        <v>141</v>
      </c>
      <c r="D1" s="366"/>
    </row>
    <row r="2" spans="1:5" ht="39" customHeight="1" x14ac:dyDescent="0.25">
      <c r="C2" s="349" t="s">
        <v>259</v>
      </c>
      <c r="D2" s="350"/>
      <c r="E2" s="321"/>
    </row>
    <row r="3" spans="1:5" ht="13.5" customHeight="1" x14ac:dyDescent="0.25">
      <c r="C3" s="369" t="s">
        <v>275</v>
      </c>
      <c r="D3" s="369"/>
    </row>
    <row r="4" spans="1:5" ht="13.5" customHeight="1" x14ac:dyDescent="0.25">
      <c r="C4" s="185"/>
      <c r="D4" s="185"/>
    </row>
    <row r="5" spans="1:5" ht="49.5" customHeight="1" x14ac:dyDescent="0.25">
      <c r="A5" s="367" t="s">
        <v>219</v>
      </c>
      <c r="B5" s="367"/>
      <c r="C5" s="367"/>
      <c r="D5" s="367"/>
    </row>
    <row r="6" spans="1:5" ht="15.75" x14ac:dyDescent="0.25">
      <c r="A6" s="124"/>
      <c r="B6" s="124"/>
      <c r="C6" s="368" t="s">
        <v>135</v>
      </c>
      <c r="D6" s="368"/>
    </row>
    <row r="7" spans="1:5" ht="20.100000000000001" customHeight="1" x14ac:dyDescent="0.25">
      <c r="A7" s="353" t="s">
        <v>139</v>
      </c>
      <c r="B7" s="351" t="s">
        <v>5</v>
      </c>
      <c r="C7" s="352"/>
      <c r="D7" s="365"/>
    </row>
    <row r="8" spans="1:5" ht="20.100000000000001" customHeight="1" x14ac:dyDescent="0.25">
      <c r="A8" s="354"/>
      <c r="B8" s="212" t="s">
        <v>205</v>
      </c>
      <c r="C8" s="212" t="s">
        <v>193</v>
      </c>
      <c r="D8" s="243" t="s">
        <v>200</v>
      </c>
    </row>
    <row r="9" spans="1:5" ht="20.100000000000001" customHeight="1" x14ac:dyDescent="0.25">
      <c r="A9" s="341" t="s">
        <v>260</v>
      </c>
      <c r="B9" s="342">
        <f>'Приложение 5'!F39</f>
        <v>21.5</v>
      </c>
      <c r="C9" s="342">
        <f>'Приложение 5'!G39</f>
        <v>21.5</v>
      </c>
      <c r="D9" s="342">
        <f>'Приложение 5'!H39</f>
        <v>21.5</v>
      </c>
    </row>
    <row r="10" spans="1:5" ht="20.100000000000001" customHeight="1" x14ac:dyDescent="0.25">
      <c r="A10" s="204" t="s">
        <v>140</v>
      </c>
      <c r="B10" s="244">
        <f>B9</f>
        <v>21.5</v>
      </c>
      <c r="C10" s="244">
        <f>C9</f>
        <v>21.5</v>
      </c>
      <c r="D10" s="244">
        <f>D9</f>
        <v>21.5</v>
      </c>
    </row>
    <row r="11" spans="1:5" ht="15.75" x14ac:dyDescent="0.25">
      <c r="A11" s="202"/>
      <c r="B11" s="202"/>
      <c r="C11" s="203"/>
      <c r="D11" s="203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A2" zoomScale="90" zoomScaleNormal="90" workbookViewId="0">
      <selection activeCell="C11" sqref="C11"/>
    </sheetView>
  </sheetViews>
  <sheetFormatPr defaultRowHeight="12.75" x14ac:dyDescent="0.2"/>
  <cols>
    <col min="1" max="1" width="24.5703125" style="164" customWidth="1"/>
    <col min="2" max="2" width="31.42578125" style="164" customWidth="1"/>
    <col min="3" max="3" width="9.85546875" style="164" customWidth="1"/>
    <col min="4" max="4" width="10" style="164" customWidth="1"/>
    <col min="5" max="5" width="9" style="164" customWidth="1"/>
    <col min="6" max="258" width="9.140625" style="164"/>
    <col min="259" max="259" width="21.28515625" style="164" customWidth="1"/>
    <col min="260" max="260" width="49.28515625" style="164" customWidth="1"/>
    <col min="261" max="261" width="10.5703125" style="164" customWidth="1"/>
    <col min="262" max="514" width="9.140625" style="164"/>
    <col min="515" max="515" width="21.28515625" style="164" customWidth="1"/>
    <col min="516" max="516" width="49.28515625" style="164" customWidth="1"/>
    <col min="517" max="517" width="10.5703125" style="164" customWidth="1"/>
    <col min="518" max="770" width="9.140625" style="164"/>
    <col min="771" max="771" width="21.28515625" style="164" customWidth="1"/>
    <col min="772" max="772" width="49.28515625" style="164" customWidth="1"/>
    <col min="773" max="773" width="10.5703125" style="164" customWidth="1"/>
    <col min="774" max="1026" width="9.140625" style="164"/>
    <col min="1027" max="1027" width="21.28515625" style="164" customWidth="1"/>
    <col min="1028" max="1028" width="49.28515625" style="164" customWidth="1"/>
    <col min="1029" max="1029" width="10.5703125" style="164" customWidth="1"/>
    <col min="1030" max="1282" width="9.140625" style="164"/>
    <col min="1283" max="1283" width="21.28515625" style="164" customWidth="1"/>
    <col min="1284" max="1284" width="49.28515625" style="164" customWidth="1"/>
    <col min="1285" max="1285" width="10.5703125" style="164" customWidth="1"/>
    <col min="1286" max="1538" width="9.140625" style="164"/>
    <col min="1539" max="1539" width="21.28515625" style="164" customWidth="1"/>
    <col min="1540" max="1540" width="49.28515625" style="164" customWidth="1"/>
    <col min="1541" max="1541" width="10.5703125" style="164" customWidth="1"/>
    <col min="1542" max="1794" width="9.140625" style="164"/>
    <col min="1795" max="1795" width="21.28515625" style="164" customWidth="1"/>
    <col min="1796" max="1796" width="49.28515625" style="164" customWidth="1"/>
    <col min="1797" max="1797" width="10.5703125" style="164" customWidth="1"/>
    <col min="1798" max="2050" width="9.140625" style="164"/>
    <col min="2051" max="2051" width="21.28515625" style="164" customWidth="1"/>
    <col min="2052" max="2052" width="49.28515625" style="164" customWidth="1"/>
    <col min="2053" max="2053" width="10.5703125" style="164" customWidth="1"/>
    <col min="2054" max="2306" width="9.140625" style="164"/>
    <col min="2307" max="2307" width="21.28515625" style="164" customWidth="1"/>
    <col min="2308" max="2308" width="49.28515625" style="164" customWidth="1"/>
    <col min="2309" max="2309" width="10.5703125" style="164" customWidth="1"/>
    <col min="2310" max="2562" width="9.140625" style="164"/>
    <col min="2563" max="2563" width="21.28515625" style="164" customWidth="1"/>
    <col min="2564" max="2564" width="49.28515625" style="164" customWidth="1"/>
    <col min="2565" max="2565" width="10.5703125" style="164" customWidth="1"/>
    <col min="2566" max="2818" width="9.140625" style="164"/>
    <col min="2819" max="2819" width="21.28515625" style="164" customWidth="1"/>
    <col min="2820" max="2820" width="49.28515625" style="164" customWidth="1"/>
    <col min="2821" max="2821" width="10.5703125" style="164" customWidth="1"/>
    <col min="2822" max="3074" width="9.140625" style="164"/>
    <col min="3075" max="3075" width="21.28515625" style="164" customWidth="1"/>
    <col min="3076" max="3076" width="49.28515625" style="164" customWidth="1"/>
    <col min="3077" max="3077" width="10.5703125" style="164" customWidth="1"/>
    <col min="3078" max="3330" width="9.140625" style="164"/>
    <col min="3331" max="3331" width="21.28515625" style="164" customWidth="1"/>
    <col min="3332" max="3332" width="49.28515625" style="164" customWidth="1"/>
    <col min="3333" max="3333" width="10.5703125" style="164" customWidth="1"/>
    <col min="3334" max="3586" width="9.140625" style="164"/>
    <col min="3587" max="3587" width="21.28515625" style="164" customWidth="1"/>
    <col min="3588" max="3588" width="49.28515625" style="164" customWidth="1"/>
    <col min="3589" max="3589" width="10.5703125" style="164" customWidth="1"/>
    <col min="3590" max="3842" width="9.140625" style="164"/>
    <col min="3843" max="3843" width="21.28515625" style="164" customWidth="1"/>
    <col min="3844" max="3844" width="49.28515625" style="164" customWidth="1"/>
    <col min="3845" max="3845" width="10.5703125" style="164" customWidth="1"/>
    <col min="3846" max="4098" width="9.140625" style="164"/>
    <col min="4099" max="4099" width="21.28515625" style="164" customWidth="1"/>
    <col min="4100" max="4100" width="49.28515625" style="164" customWidth="1"/>
    <col min="4101" max="4101" width="10.5703125" style="164" customWidth="1"/>
    <col min="4102" max="4354" width="9.140625" style="164"/>
    <col min="4355" max="4355" width="21.28515625" style="164" customWidth="1"/>
    <col min="4356" max="4356" width="49.28515625" style="164" customWidth="1"/>
    <col min="4357" max="4357" width="10.5703125" style="164" customWidth="1"/>
    <col min="4358" max="4610" width="9.140625" style="164"/>
    <col min="4611" max="4611" width="21.28515625" style="164" customWidth="1"/>
    <col min="4612" max="4612" width="49.28515625" style="164" customWidth="1"/>
    <col min="4613" max="4613" width="10.5703125" style="164" customWidth="1"/>
    <col min="4614" max="4866" width="9.140625" style="164"/>
    <col min="4867" max="4867" width="21.28515625" style="164" customWidth="1"/>
    <col min="4868" max="4868" width="49.28515625" style="164" customWidth="1"/>
    <col min="4869" max="4869" width="10.5703125" style="164" customWidth="1"/>
    <col min="4870" max="5122" width="9.140625" style="164"/>
    <col min="5123" max="5123" width="21.28515625" style="164" customWidth="1"/>
    <col min="5124" max="5124" width="49.28515625" style="164" customWidth="1"/>
    <col min="5125" max="5125" width="10.5703125" style="164" customWidth="1"/>
    <col min="5126" max="5378" width="9.140625" style="164"/>
    <col min="5379" max="5379" width="21.28515625" style="164" customWidth="1"/>
    <col min="5380" max="5380" width="49.28515625" style="164" customWidth="1"/>
    <col min="5381" max="5381" width="10.5703125" style="164" customWidth="1"/>
    <col min="5382" max="5634" width="9.140625" style="164"/>
    <col min="5635" max="5635" width="21.28515625" style="164" customWidth="1"/>
    <col min="5636" max="5636" width="49.28515625" style="164" customWidth="1"/>
    <col min="5637" max="5637" width="10.5703125" style="164" customWidth="1"/>
    <col min="5638" max="5890" width="9.140625" style="164"/>
    <col min="5891" max="5891" width="21.28515625" style="164" customWidth="1"/>
    <col min="5892" max="5892" width="49.28515625" style="164" customWidth="1"/>
    <col min="5893" max="5893" width="10.5703125" style="164" customWidth="1"/>
    <col min="5894" max="6146" width="9.140625" style="164"/>
    <col min="6147" max="6147" width="21.28515625" style="164" customWidth="1"/>
    <col min="6148" max="6148" width="49.28515625" style="164" customWidth="1"/>
    <col min="6149" max="6149" width="10.5703125" style="164" customWidth="1"/>
    <col min="6150" max="6402" width="9.140625" style="164"/>
    <col min="6403" max="6403" width="21.28515625" style="164" customWidth="1"/>
    <col min="6404" max="6404" width="49.28515625" style="164" customWidth="1"/>
    <col min="6405" max="6405" width="10.5703125" style="164" customWidth="1"/>
    <col min="6406" max="6658" width="9.140625" style="164"/>
    <col min="6659" max="6659" width="21.28515625" style="164" customWidth="1"/>
    <col min="6660" max="6660" width="49.28515625" style="164" customWidth="1"/>
    <col min="6661" max="6661" width="10.5703125" style="164" customWidth="1"/>
    <col min="6662" max="6914" width="9.140625" style="164"/>
    <col min="6915" max="6915" width="21.28515625" style="164" customWidth="1"/>
    <col min="6916" max="6916" width="49.28515625" style="164" customWidth="1"/>
    <col min="6917" max="6917" width="10.5703125" style="164" customWidth="1"/>
    <col min="6918" max="7170" width="9.140625" style="164"/>
    <col min="7171" max="7171" width="21.28515625" style="164" customWidth="1"/>
    <col min="7172" max="7172" width="49.28515625" style="164" customWidth="1"/>
    <col min="7173" max="7173" width="10.5703125" style="164" customWidth="1"/>
    <col min="7174" max="7426" width="9.140625" style="164"/>
    <col min="7427" max="7427" width="21.28515625" style="164" customWidth="1"/>
    <col min="7428" max="7428" width="49.28515625" style="164" customWidth="1"/>
    <col min="7429" max="7429" width="10.5703125" style="164" customWidth="1"/>
    <col min="7430" max="7682" width="9.140625" style="164"/>
    <col min="7683" max="7683" width="21.28515625" style="164" customWidth="1"/>
    <col min="7684" max="7684" width="49.28515625" style="164" customWidth="1"/>
    <col min="7685" max="7685" width="10.5703125" style="164" customWidth="1"/>
    <col min="7686" max="7938" width="9.140625" style="164"/>
    <col min="7939" max="7939" width="21.28515625" style="164" customWidth="1"/>
    <col min="7940" max="7940" width="49.28515625" style="164" customWidth="1"/>
    <col min="7941" max="7941" width="10.5703125" style="164" customWidth="1"/>
    <col min="7942" max="8194" width="9.140625" style="164"/>
    <col min="8195" max="8195" width="21.28515625" style="164" customWidth="1"/>
    <col min="8196" max="8196" width="49.28515625" style="164" customWidth="1"/>
    <col min="8197" max="8197" width="10.5703125" style="164" customWidth="1"/>
    <col min="8198" max="8450" width="9.140625" style="164"/>
    <col min="8451" max="8451" width="21.28515625" style="164" customWidth="1"/>
    <col min="8452" max="8452" width="49.28515625" style="164" customWidth="1"/>
    <col min="8453" max="8453" width="10.5703125" style="164" customWidth="1"/>
    <col min="8454" max="8706" width="9.140625" style="164"/>
    <col min="8707" max="8707" width="21.28515625" style="164" customWidth="1"/>
    <col min="8708" max="8708" width="49.28515625" style="164" customWidth="1"/>
    <col min="8709" max="8709" width="10.5703125" style="164" customWidth="1"/>
    <col min="8710" max="8962" width="9.140625" style="164"/>
    <col min="8963" max="8963" width="21.28515625" style="164" customWidth="1"/>
    <col min="8964" max="8964" width="49.28515625" style="164" customWidth="1"/>
    <col min="8965" max="8965" width="10.5703125" style="164" customWidth="1"/>
    <col min="8966" max="9218" width="9.140625" style="164"/>
    <col min="9219" max="9219" width="21.28515625" style="164" customWidth="1"/>
    <col min="9220" max="9220" width="49.28515625" style="164" customWidth="1"/>
    <col min="9221" max="9221" width="10.5703125" style="164" customWidth="1"/>
    <col min="9222" max="9474" width="9.140625" style="164"/>
    <col min="9475" max="9475" width="21.28515625" style="164" customWidth="1"/>
    <col min="9476" max="9476" width="49.28515625" style="164" customWidth="1"/>
    <col min="9477" max="9477" width="10.5703125" style="164" customWidth="1"/>
    <col min="9478" max="9730" width="9.140625" style="164"/>
    <col min="9731" max="9731" width="21.28515625" style="164" customWidth="1"/>
    <col min="9732" max="9732" width="49.28515625" style="164" customWidth="1"/>
    <col min="9733" max="9733" width="10.5703125" style="164" customWidth="1"/>
    <col min="9734" max="9986" width="9.140625" style="164"/>
    <col min="9987" max="9987" width="21.28515625" style="164" customWidth="1"/>
    <col min="9988" max="9988" width="49.28515625" style="164" customWidth="1"/>
    <col min="9989" max="9989" width="10.5703125" style="164" customWidth="1"/>
    <col min="9990" max="10242" width="9.140625" style="164"/>
    <col min="10243" max="10243" width="21.28515625" style="164" customWidth="1"/>
    <col min="10244" max="10244" width="49.28515625" style="164" customWidth="1"/>
    <col min="10245" max="10245" width="10.5703125" style="164" customWidth="1"/>
    <col min="10246" max="10498" width="9.140625" style="164"/>
    <col min="10499" max="10499" width="21.28515625" style="164" customWidth="1"/>
    <col min="10500" max="10500" width="49.28515625" style="164" customWidth="1"/>
    <col min="10501" max="10501" width="10.5703125" style="164" customWidth="1"/>
    <col min="10502" max="10754" width="9.140625" style="164"/>
    <col min="10755" max="10755" width="21.28515625" style="164" customWidth="1"/>
    <col min="10756" max="10756" width="49.28515625" style="164" customWidth="1"/>
    <col min="10757" max="10757" width="10.5703125" style="164" customWidth="1"/>
    <col min="10758" max="11010" width="9.140625" style="164"/>
    <col min="11011" max="11011" width="21.28515625" style="164" customWidth="1"/>
    <col min="11012" max="11012" width="49.28515625" style="164" customWidth="1"/>
    <col min="11013" max="11013" width="10.5703125" style="164" customWidth="1"/>
    <col min="11014" max="11266" width="9.140625" style="164"/>
    <col min="11267" max="11267" width="21.28515625" style="164" customWidth="1"/>
    <col min="11268" max="11268" width="49.28515625" style="164" customWidth="1"/>
    <col min="11269" max="11269" width="10.5703125" style="164" customWidth="1"/>
    <col min="11270" max="11522" width="9.140625" style="164"/>
    <col min="11523" max="11523" width="21.28515625" style="164" customWidth="1"/>
    <col min="11524" max="11524" width="49.28515625" style="164" customWidth="1"/>
    <col min="11525" max="11525" width="10.5703125" style="164" customWidth="1"/>
    <col min="11526" max="11778" width="9.140625" style="164"/>
    <col min="11779" max="11779" width="21.28515625" style="164" customWidth="1"/>
    <col min="11780" max="11780" width="49.28515625" style="164" customWidth="1"/>
    <col min="11781" max="11781" width="10.5703125" style="164" customWidth="1"/>
    <col min="11782" max="12034" width="9.140625" style="164"/>
    <col min="12035" max="12035" width="21.28515625" style="164" customWidth="1"/>
    <col min="12036" max="12036" width="49.28515625" style="164" customWidth="1"/>
    <col min="12037" max="12037" width="10.5703125" style="164" customWidth="1"/>
    <col min="12038" max="12290" width="9.140625" style="164"/>
    <col min="12291" max="12291" width="21.28515625" style="164" customWidth="1"/>
    <col min="12292" max="12292" width="49.28515625" style="164" customWidth="1"/>
    <col min="12293" max="12293" width="10.5703125" style="164" customWidth="1"/>
    <col min="12294" max="12546" width="9.140625" style="164"/>
    <col min="12547" max="12547" width="21.28515625" style="164" customWidth="1"/>
    <col min="12548" max="12548" width="49.28515625" style="164" customWidth="1"/>
    <col min="12549" max="12549" width="10.5703125" style="164" customWidth="1"/>
    <col min="12550" max="12802" width="9.140625" style="164"/>
    <col min="12803" max="12803" width="21.28515625" style="164" customWidth="1"/>
    <col min="12804" max="12804" width="49.28515625" style="164" customWidth="1"/>
    <col min="12805" max="12805" width="10.5703125" style="164" customWidth="1"/>
    <col min="12806" max="13058" width="9.140625" style="164"/>
    <col min="13059" max="13059" width="21.28515625" style="164" customWidth="1"/>
    <col min="13060" max="13060" width="49.28515625" style="164" customWidth="1"/>
    <col min="13061" max="13061" width="10.5703125" style="164" customWidth="1"/>
    <col min="13062" max="13314" width="9.140625" style="164"/>
    <col min="13315" max="13315" width="21.28515625" style="164" customWidth="1"/>
    <col min="13316" max="13316" width="49.28515625" style="164" customWidth="1"/>
    <col min="13317" max="13317" width="10.5703125" style="164" customWidth="1"/>
    <col min="13318" max="13570" width="9.140625" style="164"/>
    <col min="13571" max="13571" width="21.28515625" style="164" customWidth="1"/>
    <col min="13572" max="13572" width="49.28515625" style="164" customWidth="1"/>
    <col min="13573" max="13573" width="10.5703125" style="164" customWidth="1"/>
    <col min="13574" max="13826" width="9.140625" style="164"/>
    <col min="13827" max="13827" width="21.28515625" style="164" customWidth="1"/>
    <col min="13828" max="13828" width="49.28515625" style="164" customWidth="1"/>
    <col min="13829" max="13829" width="10.5703125" style="164" customWidth="1"/>
    <col min="13830" max="14082" width="9.140625" style="164"/>
    <col min="14083" max="14083" width="21.28515625" style="164" customWidth="1"/>
    <col min="14084" max="14084" width="49.28515625" style="164" customWidth="1"/>
    <col min="14085" max="14085" width="10.5703125" style="164" customWidth="1"/>
    <col min="14086" max="14338" width="9.140625" style="164"/>
    <col min="14339" max="14339" width="21.28515625" style="164" customWidth="1"/>
    <col min="14340" max="14340" width="49.28515625" style="164" customWidth="1"/>
    <col min="14341" max="14341" width="10.5703125" style="164" customWidth="1"/>
    <col min="14342" max="14594" width="9.140625" style="164"/>
    <col min="14595" max="14595" width="21.28515625" style="164" customWidth="1"/>
    <col min="14596" max="14596" width="49.28515625" style="164" customWidth="1"/>
    <col min="14597" max="14597" width="10.5703125" style="164" customWidth="1"/>
    <col min="14598" max="14850" width="9.140625" style="164"/>
    <col min="14851" max="14851" width="21.28515625" style="164" customWidth="1"/>
    <col min="14852" max="14852" width="49.28515625" style="164" customWidth="1"/>
    <col min="14853" max="14853" width="10.5703125" style="164" customWidth="1"/>
    <col min="14854" max="15106" width="9.140625" style="164"/>
    <col min="15107" max="15107" width="21.28515625" style="164" customWidth="1"/>
    <col min="15108" max="15108" width="49.28515625" style="164" customWidth="1"/>
    <col min="15109" max="15109" width="10.5703125" style="164" customWidth="1"/>
    <col min="15110" max="15362" width="9.140625" style="164"/>
    <col min="15363" max="15363" width="21.28515625" style="164" customWidth="1"/>
    <col min="15364" max="15364" width="49.28515625" style="164" customWidth="1"/>
    <col min="15365" max="15365" width="10.5703125" style="164" customWidth="1"/>
    <col min="15366" max="15618" width="9.140625" style="164"/>
    <col min="15619" max="15619" width="21.28515625" style="164" customWidth="1"/>
    <col min="15620" max="15620" width="49.28515625" style="164" customWidth="1"/>
    <col min="15621" max="15621" width="10.5703125" style="164" customWidth="1"/>
    <col min="15622" max="15874" width="9.140625" style="164"/>
    <col min="15875" max="15875" width="21.28515625" style="164" customWidth="1"/>
    <col min="15876" max="15876" width="49.28515625" style="164" customWidth="1"/>
    <col min="15877" max="15877" width="10.5703125" style="164" customWidth="1"/>
    <col min="15878" max="16130" width="9.140625" style="164"/>
    <col min="16131" max="16131" width="21.28515625" style="164" customWidth="1"/>
    <col min="16132" max="16132" width="49.28515625" style="164" customWidth="1"/>
    <col min="16133" max="16133" width="10.5703125" style="164" customWidth="1"/>
    <col min="16134" max="16384" width="9.140625" style="164"/>
  </cols>
  <sheetData>
    <row r="1" spans="1:10" ht="15" customHeight="1" x14ac:dyDescent="0.25">
      <c r="B1" s="245"/>
      <c r="C1" s="369" t="s">
        <v>163</v>
      </c>
      <c r="D1" s="370"/>
      <c r="E1" s="370"/>
    </row>
    <row r="2" spans="1:10" ht="39.75" customHeight="1" x14ac:dyDescent="0.2">
      <c r="B2" s="242"/>
      <c r="C2" s="349" t="s">
        <v>221</v>
      </c>
      <c r="D2" s="350"/>
      <c r="E2" s="350"/>
    </row>
    <row r="3" spans="1:10" ht="15" x14ac:dyDescent="0.25">
      <c r="B3" s="238"/>
      <c r="C3" s="344" t="s">
        <v>275</v>
      </c>
      <c r="D3" s="399"/>
      <c r="E3" s="399"/>
    </row>
    <row r="4" spans="1:10" ht="14.25" customHeight="1" x14ac:dyDescent="0.2">
      <c r="A4" s="163"/>
      <c r="B4" s="373"/>
      <c r="C4" s="373"/>
      <c r="D4" s="373"/>
      <c r="E4" s="373"/>
    </row>
    <row r="5" spans="1:10" ht="32.25" customHeight="1" x14ac:dyDescent="0.2">
      <c r="A5" s="374" t="s">
        <v>220</v>
      </c>
      <c r="B5" s="374"/>
      <c r="C5" s="374"/>
      <c r="D5" s="374"/>
      <c r="E5" s="374"/>
    </row>
    <row r="6" spans="1:10" ht="16.5" customHeight="1" x14ac:dyDescent="0.2">
      <c r="A6" s="187"/>
      <c r="B6" s="187"/>
      <c r="C6" s="247"/>
      <c r="D6" s="247"/>
      <c r="E6" s="187"/>
    </row>
    <row r="7" spans="1:10" ht="15" x14ac:dyDescent="0.2">
      <c r="A7" s="165"/>
      <c r="B7" s="165"/>
      <c r="C7" s="165"/>
      <c r="D7" s="165"/>
      <c r="E7" s="166" t="s">
        <v>164</v>
      </c>
    </row>
    <row r="8" spans="1:10" ht="38.25" customHeight="1" x14ac:dyDescent="0.2">
      <c r="A8" s="375" t="s">
        <v>142</v>
      </c>
      <c r="B8" s="376" t="s">
        <v>209</v>
      </c>
      <c r="C8" s="378" t="s">
        <v>5</v>
      </c>
      <c r="D8" s="352"/>
      <c r="E8" s="365"/>
      <c r="J8" s="162"/>
    </row>
    <row r="9" spans="1:10" ht="40.5" customHeight="1" x14ac:dyDescent="0.2">
      <c r="A9" s="354"/>
      <c r="B9" s="377"/>
      <c r="C9" s="268" t="s">
        <v>205</v>
      </c>
      <c r="D9" s="268" t="s">
        <v>193</v>
      </c>
      <c r="E9" s="268" t="s">
        <v>200</v>
      </c>
      <c r="J9" s="241"/>
    </row>
    <row r="10" spans="1:10" ht="46.5" customHeight="1" x14ac:dyDescent="0.2">
      <c r="A10" s="214" t="s">
        <v>143</v>
      </c>
      <c r="B10" s="215" t="s">
        <v>174</v>
      </c>
      <c r="C10" s="311">
        <f>C20</f>
        <v>0</v>
      </c>
      <c r="D10" s="311">
        <f>D20</f>
        <v>0</v>
      </c>
      <c r="E10" s="216">
        <f>E20</f>
        <v>0</v>
      </c>
      <c r="J10" s="241"/>
    </row>
    <row r="11" spans="1:10" ht="52.5" customHeight="1" x14ac:dyDescent="0.2">
      <c r="A11" s="214" t="s">
        <v>144</v>
      </c>
      <c r="B11" s="215" t="s">
        <v>145</v>
      </c>
      <c r="C11" s="311">
        <f>C12+C16</f>
        <v>0</v>
      </c>
      <c r="D11" s="311">
        <f>D12+D16</f>
        <v>0</v>
      </c>
      <c r="E11" s="216">
        <f>E12+E16</f>
        <v>0</v>
      </c>
    </row>
    <row r="12" spans="1:10" ht="30" customHeight="1" x14ac:dyDescent="0.2">
      <c r="A12" s="214" t="s">
        <v>146</v>
      </c>
      <c r="B12" s="215" t="s">
        <v>147</v>
      </c>
      <c r="C12" s="311">
        <f t="shared" ref="C12:E14" si="0">C13</f>
        <v>-10710.7</v>
      </c>
      <c r="D12" s="311">
        <f t="shared" si="0"/>
        <v>-5109.1000000000004</v>
      </c>
      <c r="E12" s="216">
        <f t="shared" si="0"/>
        <v>-4650.8999999999996</v>
      </c>
    </row>
    <row r="13" spans="1:10" ht="30" customHeight="1" x14ac:dyDescent="0.2">
      <c r="A13" s="214" t="s">
        <v>148</v>
      </c>
      <c r="B13" s="215" t="s">
        <v>149</v>
      </c>
      <c r="C13" s="311">
        <f t="shared" si="0"/>
        <v>-10710.7</v>
      </c>
      <c r="D13" s="311">
        <f t="shared" si="0"/>
        <v>-5109.1000000000004</v>
      </c>
      <c r="E13" s="216">
        <f t="shared" si="0"/>
        <v>-4650.8999999999996</v>
      </c>
    </row>
    <row r="14" spans="1:10" ht="30" customHeight="1" x14ac:dyDescent="0.2">
      <c r="A14" s="214" t="s">
        <v>150</v>
      </c>
      <c r="B14" s="215" t="s">
        <v>151</v>
      </c>
      <c r="C14" s="311">
        <f t="shared" si="0"/>
        <v>-10710.7</v>
      </c>
      <c r="D14" s="311">
        <f t="shared" si="0"/>
        <v>-5109.1000000000004</v>
      </c>
      <c r="E14" s="216">
        <f t="shared" si="0"/>
        <v>-4650.8999999999996</v>
      </c>
    </row>
    <row r="15" spans="1:10" ht="30" customHeight="1" x14ac:dyDescent="0.2">
      <c r="A15" s="214" t="s">
        <v>152</v>
      </c>
      <c r="B15" s="215" t="s">
        <v>153</v>
      </c>
      <c r="C15" s="311">
        <v>-10710.7</v>
      </c>
      <c r="D15" s="311">
        <v>-5109.1000000000004</v>
      </c>
      <c r="E15" s="216">
        <v>-4650.8999999999996</v>
      </c>
    </row>
    <row r="16" spans="1:10" ht="30" customHeight="1" x14ac:dyDescent="0.2">
      <c r="A16" s="214" t="s">
        <v>154</v>
      </c>
      <c r="B16" s="215" t="s">
        <v>155</v>
      </c>
      <c r="C16" s="311">
        <f t="shared" ref="C16:E18" si="1">C17</f>
        <v>10710.7</v>
      </c>
      <c r="D16" s="311">
        <f t="shared" si="1"/>
        <v>5109.0999999999995</v>
      </c>
      <c r="E16" s="216">
        <f t="shared" si="1"/>
        <v>4650.8999999999996</v>
      </c>
    </row>
    <row r="17" spans="1:5" ht="30" customHeight="1" x14ac:dyDescent="0.2">
      <c r="A17" s="214" t="s">
        <v>156</v>
      </c>
      <c r="B17" s="215" t="s">
        <v>157</v>
      </c>
      <c r="C17" s="311">
        <f t="shared" si="1"/>
        <v>10710.7</v>
      </c>
      <c r="D17" s="311">
        <f t="shared" si="1"/>
        <v>5109.0999999999995</v>
      </c>
      <c r="E17" s="216">
        <f t="shared" si="1"/>
        <v>4650.8999999999996</v>
      </c>
    </row>
    <row r="18" spans="1:5" ht="30" customHeight="1" x14ac:dyDescent="0.2">
      <c r="A18" s="214" t="s">
        <v>158</v>
      </c>
      <c r="B18" s="215" t="s">
        <v>159</v>
      </c>
      <c r="C18" s="311">
        <f t="shared" si="1"/>
        <v>10710.7</v>
      </c>
      <c r="D18" s="311">
        <f t="shared" si="1"/>
        <v>5109.0999999999995</v>
      </c>
      <c r="E18" s="216">
        <f t="shared" si="1"/>
        <v>4650.8999999999996</v>
      </c>
    </row>
    <row r="19" spans="1:5" ht="30" customHeight="1" x14ac:dyDescent="0.2">
      <c r="A19" s="214" t="s">
        <v>160</v>
      </c>
      <c r="B19" s="215" t="s">
        <v>161</v>
      </c>
      <c r="C19" s="311">
        <f>'Приложение 5'!F248</f>
        <v>10710.7</v>
      </c>
      <c r="D19" s="311">
        <f>'Приложение 5'!G248</f>
        <v>5109.0999999999995</v>
      </c>
      <c r="E19" s="311">
        <f>'Приложение 5'!H248</f>
        <v>4650.8999999999996</v>
      </c>
    </row>
    <row r="20" spans="1:5" ht="30" customHeight="1" x14ac:dyDescent="0.2">
      <c r="A20" s="371" t="s">
        <v>162</v>
      </c>
      <c r="B20" s="372"/>
      <c r="C20" s="312">
        <f>C11</f>
        <v>0</v>
      </c>
      <c r="D20" s="312">
        <f>D11</f>
        <v>0</v>
      </c>
      <c r="E20" s="21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opLeftCell="A2" workbookViewId="0">
      <selection activeCell="J3" sqref="J3:K3"/>
    </sheetView>
  </sheetViews>
  <sheetFormatPr defaultRowHeight="12.75" x14ac:dyDescent="0.2"/>
  <cols>
    <col min="1" max="1" width="3.140625" style="164" customWidth="1"/>
    <col min="2" max="2" width="38.7109375" style="164" customWidth="1"/>
    <col min="3" max="3" width="12.140625" style="164" customWidth="1"/>
    <col min="4" max="4" width="13.5703125" style="164" customWidth="1"/>
    <col min="5" max="5" width="14" style="164" customWidth="1"/>
    <col min="6" max="6" width="11.5703125" style="164" customWidth="1"/>
    <col min="7" max="7" width="11.7109375" style="164" customWidth="1"/>
    <col min="8" max="8" width="13.7109375" style="164" customWidth="1"/>
    <col min="9" max="9" width="11.85546875" style="164" customWidth="1"/>
    <col min="10" max="10" width="11" style="164" customWidth="1"/>
    <col min="11" max="11" width="14.7109375" style="164" customWidth="1"/>
    <col min="12" max="263" width="9.140625" style="164"/>
    <col min="264" max="264" width="3.140625" style="164" customWidth="1"/>
    <col min="265" max="265" width="38.7109375" style="164" customWidth="1"/>
    <col min="266" max="266" width="18.28515625" style="164" customWidth="1"/>
    <col min="267" max="267" width="20" style="164" customWidth="1"/>
    <col min="268" max="519" width="9.140625" style="164"/>
    <col min="520" max="520" width="3.140625" style="164" customWidth="1"/>
    <col min="521" max="521" width="38.7109375" style="164" customWidth="1"/>
    <col min="522" max="522" width="18.28515625" style="164" customWidth="1"/>
    <col min="523" max="523" width="20" style="164" customWidth="1"/>
    <col min="524" max="775" width="9.140625" style="164"/>
    <col min="776" max="776" width="3.140625" style="164" customWidth="1"/>
    <col min="777" max="777" width="38.7109375" style="164" customWidth="1"/>
    <col min="778" max="778" width="18.28515625" style="164" customWidth="1"/>
    <col min="779" max="779" width="20" style="164" customWidth="1"/>
    <col min="780" max="1031" width="9.140625" style="164"/>
    <col min="1032" max="1032" width="3.140625" style="164" customWidth="1"/>
    <col min="1033" max="1033" width="38.7109375" style="164" customWidth="1"/>
    <col min="1034" max="1034" width="18.28515625" style="164" customWidth="1"/>
    <col min="1035" max="1035" width="20" style="164" customWidth="1"/>
    <col min="1036" max="1287" width="9.140625" style="164"/>
    <col min="1288" max="1288" width="3.140625" style="164" customWidth="1"/>
    <col min="1289" max="1289" width="38.7109375" style="164" customWidth="1"/>
    <col min="1290" max="1290" width="18.28515625" style="164" customWidth="1"/>
    <col min="1291" max="1291" width="20" style="164" customWidth="1"/>
    <col min="1292" max="1543" width="9.140625" style="164"/>
    <col min="1544" max="1544" width="3.140625" style="164" customWidth="1"/>
    <col min="1545" max="1545" width="38.7109375" style="164" customWidth="1"/>
    <col min="1546" max="1546" width="18.28515625" style="164" customWidth="1"/>
    <col min="1547" max="1547" width="20" style="164" customWidth="1"/>
    <col min="1548" max="1799" width="9.140625" style="164"/>
    <col min="1800" max="1800" width="3.140625" style="164" customWidth="1"/>
    <col min="1801" max="1801" width="38.7109375" style="164" customWidth="1"/>
    <col min="1802" max="1802" width="18.28515625" style="164" customWidth="1"/>
    <col min="1803" max="1803" width="20" style="164" customWidth="1"/>
    <col min="1804" max="2055" width="9.140625" style="164"/>
    <col min="2056" max="2056" width="3.140625" style="164" customWidth="1"/>
    <col min="2057" max="2057" width="38.7109375" style="164" customWidth="1"/>
    <col min="2058" max="2058" width="18.28515625" style="164" customWidth="1"/>
    <col min="2059" max="2059" width="20" style="164" customWidth="1"/>
    <col min="2060" max="2311" width="9.140625" style="164"/>
    <col min="2312" max="2312" width="3.140625" style="164" customWidth="1"/>
    <col min="2313" max="2313" width="38.7109375" style="164" customWidth="1"/>
    <col min="2314" max="2314" width="18.28515625" style="164" customWidth="1"/>
    <col min="2315" max="2315" width="20" style="164" customWidth="1"/>
    <col min="2316" max="2567" width="9.140625" style="164"/>
    <col min="2568" max="2568" width="3.140625" style="164" customWidth="1"/>
    <col min="2569" max="2569" width="38.7109375" style="164" customWidth="1"/>
    <col min="2570" max="2570" width="18.28515625" style="164" customWidth="1"/>
    <col min="2571" max="2571" width="20" style="164" customWidth="1"/>
    <col min="2572" max="2823" width="9.140625" style="164"/>
    <col min="2824" max="2824" width="3.140625" style="164" customWidth="1"/>
    <col min="2825" max="2825" width="38.7109375" style="164" customWidth="1"/>
    <col min="2826" max="2826" width="18.28515625" style="164" customWidth="1"/>
    <col min="2827" max="2827" width="20" style="164" customWidth="1"/>
    <col min="2828" max="3079" width="9.140625" style="164"/>
    <col min="3080" max="3080" width="3.140625" style="164" customWidth="1"/>
    <col min="3081" max="3081" width="38.7109375" style="164" customWidth="1"/>
    <col min="3082" max="3082" width="18.28515625" style="164" customWidth="1"/>
    <col min="3083" max="3083" width="20" style="164" customWidth="1"/>
    <col min="3084" max="3335" width="9.140625" style="164"/>
    <col min="3336" max="3336" width="3.140625" style="164" customWidth="1"/>
    <col min="3337" max="3337" width="38.7109375" style="164" customWidth="1"/>
    <col min="3338" max="3338" width="18.28515625" style="164" customWidth="1"/>
    <col min="3339" max="3339" width="20" style="164" customWidth="1"/>
    <col min="3340" max="3591" width="9.140625" style="164"/>
    <col min="3592" max="3592" width="3.140625" style="164" customWidth="1"/>
    <col min="3593" max="3593" width="38.7109375" style="164" customWidth="1"/>
    <col min="3594" max="3594" width="18.28515625" style="164" customWidth="1"/>
    <col min="3595" max="3595" width="20" style="164" customWidth="1"/>
    <col min="3596" max="3847" width="9.140625" style="164"/>
    <col min="3848" max="3848" width="3.140625" style="164" customWidth="1"/>
    <col min="3849" max="3849" width="38.7109375" style="164" customWidth="1"/>
    <col min="3850" max="3850" width="18.28515625" style="164" customWidth="1"/>
    <col min="3851" max="3851" width="20" style="164" customWidth="1"/>
    <col min="3852" max="4103" width="9.140625" style="164"/>
    <col min="4104" max="4104" width="3.140625" style="164" customWidth="1"/>
    <col min="4105" max="4105" width="38.7109375" style="164" customWidth="1"/>
    <col min="4106" max="4106" width="18.28515625" style="164" customWidth="1"/>
    <col min="4107" max="4107" width="20" style="164" customWidth="1"/>
    <col min="4108" max="4359" width="9.140625" style="164"/>
    <col min="4360" max="4360" width="3.140625" style="164" customWidth="1"/>
    <col min="4361" max="4361" width="38.7109375" style="164" customWidth="1"/>
    <col min="4362" max="4362" width="18.28515625" style="164" customWidth="1"/>
    <col min="4363" max="4363" width="20" style="164" customWidth="1"/>
    <col min="4364" max="4615" width="9.140625" style="164"/>
    <col min="4616" max="4616" width="3.140625" style="164" customWidth="1"/>
    <col min="4617" max="4617" width="38.7109375" style="164" customWidth="1"/>
    <col min="4618" max="4618" width="18.28515625" style="164" customWidth="1"/>
    <col min="4619" max="4619" width="20" style="164" customWidth="1"/>
    <col min="4620" max="4871" width="9.140625" style="164"/>
    <col min="4872" max="4872" width="3.140625" style="164" customWidth="1"/>
    <col min="4873" max="4873" width="38.7109375" style="164" customWidth="1"/>
    <col min="4874" max="4874" width="18.28515625" style="164" customWidth="1"/>
    <col min="4875" max="4875" width="20" style="164" customWidth="1"/>
    <col min="4876" max="5127" width="9.140625" style="164"/>
    <col min="5128" max="5128" width="3.140625" style="164" customWidth="1"/>
    <col min="5129" max="5129" width="38.7109375" style="164" customWidth="1"/>
    <col min="5130" max="5130" width="18.28515625" style="164" customWidth="1"/>
    <col min="5131" max="5131" width="20" style="164" customWidth="1"/>
    <col min="5132" max="5383" width="9.140625" style="164"/>
    <col min="5384" max="5384" width="3.140625" style="164" customWidth="1"/>
    <col min="5385" max="5385" width="38.7109375" style="164" customWidth="1"/>
    <col min="5386" max="5386" width="18.28515625" style="164" customWidth="1"/>
    <col min="5387" max="5387" width="20" style="164" customWidth="1"/>
    <col min="5388" max="5639" width="9.140625" style="164"/>
    <col min="5640" max="5640" width="3.140625" style="164" customWidth="1"/>
    <col min="5641" max="5641" width="38.7109375" style="164" customWidth="1"/>
    <col min="5642" max="5642" width="18.28515625" style="164" customWidth="1"/>
    <col min="5643" max="5643" width="20" style="164" customWidth="1"/>
    <col min="5644" max="5895" width="9.140625" style="164"/>
    <col min="5896" max="5896" width="3.140625" style="164" customWidth="1"/>
    <col min="5897" max="5897" width="38.7109375" style="164" customWidth="1"/>
    <col min="5898" max="5898" width="18.28515625" style="164" customWidth="1"/>
    <col min="5899" max="5899" width="20" style="164" customWidth="1"/>
    <col min="5900" max="6151" width="9.140625" style="164"/>
    <col min="6152" max="6152" width="3.140625" style="164" customWidth="1"/>
    <col min="6153" max="6153" width="38.7109375" style="164" customWidth="1"/>
    <col min="6154" max="6154" width="18.28515625" style="164" customWidth="1"/>
    <col min="6155" max="6155" width="20" style="164" customWidth="1"/>
    <col min="6156" max="6407" width="9.140625" style="164"/>
    <col min="6408" max="6408" width="3.140625" style="164" customWidth="1"/>
    <col min="6409" max="6409" width="38.7109375" style="164" customWidth="1"/>
    <col min="6410" max="6410" width="18.28515625" style="164" customWidth="1"/>
    <col min="6411" max="6411" width="20" style="164" customWidth="1"/>
    <col min="6412" max="6663" width="9.140625" style="164"/>
    <col min="6664" max="6664" width="3.140625" style="164" customWidth="1"/>
    <col min="6665" max="6665" width="38.7109375" style="164" customWidth="1"/>
    <col min="6666" max="6666" width="18.28515625" style="164" customWidth="1"/>
    <col min="6667" max="6667" width="20" style="164" customWidth="1"/>
    <col min="6668" max="6919" width="9.140625" style="164"/>
    <col min="6920" max="6920" width="3.140625" style="164" customWidth="1"/>
    <col min="6921" max="6921" width="38.7109375" style="164" customWidth="1"/>
    <col min="6922" max="6922" width="18.28515625" style="164" customWidth="1"/>
    <col min="6923" max="6923" width="20" style="164" customWidth="1"/>
    <col min="6924" max="7175" width="9.140625" style="164"/>
    <col min="7176" max="7176" width="3.140625" style="164" customWidth="1"/>
    <col min="7177" max="7177" width="38.7109375" style="164" customWidth="1"/>
    <col min="7178" max="7178" width="18.28515625" style="164" customWidth="1"/>
    <col min="7179" max="7179" width="20" style="164" customWidth="1"/>
    <col min="7180" max="7431" width="9.140625" style="164"/>
    <col min="7432" max="7432" width="3.140625" style="164" customWidth="1"/>
    <col min="7433" max="7433" width="38.7109375" style="164" customWidth="1"/>
    <col min="7434" max="7434" width="18.28515625" style="164" customWidth="1"/>
    <col min="7435" max="7435" width="20" style="164" customWidth="1"/>
    <col min="7436" max="7687" width="9.140625" style="164"/>
    <col min="7688" max="7688" width="3.140625" style="164" customWidth="1"/>
    <col min="7689" max="7689" width="38.7109375" style="164" customWidth="1"/>
    <col min="7690" max="7690" width="18.28515625" style="164" customWidth="1"/>
    <col min="7691" max="7691" width="20" style="164" customWidth="1"/>
    <col min="7692" max="7943" width="9.140625" style="164"/>
    <col min="7944" max="7944" width="3.140625" style="164" customWidth="1"/>
    <col min="7945" max="7945" width="38.7109375" style="164" customWidth="1"/>
    <col min="7946" max="7946" width="18.28515625" style="164" customWidth="1"/>
    <col min="7947" max="7947" width="20" style="164" customWidth="1"/>
    <col min="7948" max="8199" width="9.140625" style="164"/>
    <col min="8200" max="8200" width="3.140625" style="164" customWidth="1"/>
    <col min="8201" max="8201" width="38.7109375" style="164" customWidth="1"/>
    <col min="8202" max="8202" width="18.28515625" style="164" customWidth="1"/>
    <col min="8203" max="8203" width="20" style="164" customWidth="1"/>
    <col min="8204" max="8455" width="9.140625" style="164"/>
    <col min="8456" max="8456" width="3.140625" style="164" customWidth="1"/>
    <col min="8457" max="8457" width="38.7109375" style="164" customWidth="1"/>
    <col min="8458" max="8458" width="18.28515625" style="164" customWidth="1"/>
    <col min="8459" max="8459" width="20" style="164" customWidth="1"/>
    <col min="8460" max="8711" width="9.140625" style="164"/>
    <col min="8712" max="8712" width="3.140625" style="164" customWidth="1"/>
    <col min="8713" max="8713" width="38.7109375" style="164" customWidth="1"/>
    <col min="8714" max="8714" width="18.28515625" style="164" customWidth="1"/>
    <col min="8715" max="8715" width="20" style="164" customWidth="1"/>
    <col min="8716" max="8967" width="9.140625" style="164"/>
    <col min="8968" max="8968" width="3.140625" style="164" customWidth="1"/>
    <col min="8969" max="8969" width="38.7109375" style="164" customWidth="1"/>
    <col min="8970" max="8970" width="18.28515625" style="164" customWidth="1"/>
    <col min="8971" max="8971" width="20" style="164" customWidth="1"/>
    <col min="8972" max="9223" width="9.140625" style="164"/>
    <col min="9224" max="9224" width="3.140625" style="164" customWidth="1"/>
    <col min="9225" max="9225" width="38.7109375" style="164" customWidth="1"/>
    <col min="9226" max="9226" width="18.28515625" style="164" customWidth="1"/>
    <col min="9227" max="9227" width="20" style="164" customWidth="1"/>
    <col min="9228" max="9479" width="9.140625" style="164"/>
    <col min="9480" max="9480" width="3.140625" style="164" customWidth="1"/>
    <col min="9481" max="9481" width="38.7109375" style="164" customWidth="1"/>
    <col min="9482" max="9482" width="18.28515625" style="164" customWidth="1"/>
    <col min="9483" max="9483" width="20" style="164" customWidth="1"/>
    <col min="9484" max="9735" width="9.140625" style="164"/>
    <col min="9736" max="9736" width="3.140625" style="164" customWidth="1"/>
    <col min="9737" max="9737" width="38.7109375" style="164" customWidth="1"/>
    <col min="9738" max="9738" width="18.28515625" style="164" customWidth="1"/>
    <col min="9739" max="9739" width="20" style="164" customWidth="1"/>
    <col min="9740" max="9991" width="9.140625" style="164"/>
    <col min="9992" max="9992" width="3.140625" style="164" customWidth="1"/>
    <col min="9993" max="9993" width="38.7109375" style="164" customWidth="1"/>
    <col min="9994" max="9994" width="18.28515625" style="164" customWidth="1"/>
    <col min="9995" max="9995" width="20" style="164" customWidth="1"/>
    <col min="9996" max="10247" width="9.140625" style="164"/>
    <col min="10248" max="10248" width="3.140625" style="164" customWidth="1"/>
    <col min="10249" max="10249" width="38.7109375" style="164" customWidth="1"/>
    <col min="10250" max="10250" width="18.28515625" style="164" customWidth="1"/>
    <col min="10251" max="10251" width="20" style="164" customWidth="1"/>
    <col min="10252" max="10503" width="9.140625" style="164"/>
    <col min="10504" max="10504" width="3.140625" style="164" customWidth="1"/>
    <col min="10505" max="10505" width="38.7109375" style="164" customWidth="1"/>
    <col min="10506" max="10506" width="18.28515625" style="164" customWidth="1"/>
    <col min="10507" max="10507" width="20" style="164" customWidth="1"/>
    <col min="10508" max="10759" width="9.140625" style="164"/>
    <col min="10760" max="10760" width="3.140625" style="164" customWidth="1"/>
    <col min="10761" max="10761" width="38.7109375" style="164" customWidth="1"/>
    <col min="10762" max="10762" width="18.28515625" style="164" customWidth="1"/>
    <col min="10763" max="10763" width="20" style="164" customWidth="1"/>
    <col min="10764" max="11015" width="9.140625" style="164"/>
    <col min="11016" max="11016" width="3.140625" style="164" customWidth="1"/>
    <col min="11017" max="11017" width="38.7109375" style="164" customWidth="1"/>
    <col min="11018" max="11018" width="18.28515625" style="164" customWidth="1"/>
    <col min="11019" max="11019" width="20" style="164" customWidth="1"/>
    <col min="11020" max="11271" width="9.140625" style="164"/>
    <col min="11272" max="11272" width="3.140625" style="164" customWidth="1"/>
    <col min="11273" max="11273" width="38.7109375" style="164" customWidth="1"/>
    <col min="11274" max="11274" width="18.28515625" style="164" customWidth="1"/>
    <col min="11275" max="11275" width="20" style="164" customWidth="1"/>
    <col min="11276" max="11527" width="9.140625" style="164"/>
    <col min="11528" max="11528" width="3.140625" style="164" customWidth="1"/>
    <col min="11529" max="11529" width="38.7109375" style="164" customWidth="1"/>
    <col min="11530" max="11530" width="18.28515625" style="164" customWidth="1"/>
    <col min="11531" max="11531" width="20" style="164" customWidth="1"/>
    <col min="11532" max="11783" width="9.140625" style="164"/>
    <col min="11784" max="11784" width="3.140625" style="164" customWidth="1"/>
    <col min="11785" max="11785" width="38.7109375" style="164" customWidth="1"/>
    <col min="11786" max="11786" width="18.28515625" style="164" customWidth="1"/>
    <col min="11787" max="11787" width="20" style="164" customWidth="1"/>
    <col min="11788" max="12039" width="9.140625" style="164"/>
    <col min="12040" max="12040" width="3.140625" style="164" customWidth="1"/>
    <col min="12041" max="12041" width="38.7109375" style="164" customWidth="1"/>
    <col min="12042" max="12042" width="18.28515625" style="164" customWidth="1"/>
    <col min="12043" max="12043" width="20" style="164" customWidth="1"/>
    <col min="12044" max="12295" width="9.140625" style="164"/>
    <col min="12296" max="12296" width="3.140625" style="164" customWidth="1"/>
    <col min="12297" max="12297" width="38.7109375" style="164" customWidth="1"/>
    <col min="12298" max="12298" width="18.28515625" style="164" customWidth="1"/>
    <col min="12299" max="12299" width="20" style="164" customWidth="1"/>
    <col min="12300" max="12551" width="9.140625" style="164"/>
    <col min="12552" max="12552" width="3.140625" style="164" customWidth="1"/>
    <col min="12553" max="12553" width="38.7109375" style="164" customWidth="1"/>
    <col min="12554" max="12554" width="18.28515625" style="164" customWidth="1"/>
    <col min="12555" max="12555" width="20" style="164" customWidth="1"/>
    <col min="12556" max="12807" width="9.140625" style="164"/>
    <col min="12808" max="12808" width="3.140625" style="164" customWidth="1"/>
    <col min="12809" max="12809" width="38.7109375" style="164" customWidth="1"/>
    <col min="12810" max="12810" width="18.28515625" style="164" customWidth="1"/>
    <col min="12811" max="12811" width="20" style="164" customWidth="1"/>
    <col min="12812" max="13063" width="9.140625" style="164"/>
    <col min="13064" max="13064" width="3.140625" style="164" customWidth="1"/>
    <col min="13065" max="13065" width="38.7109375" style="164" customWidth="1"/>
    <col min="13066" max="13066" width="18.28515625" style="164" customWidth="1"/>
    <col min="13067" max="13067" width="20" style="164" customWidth="1"/>
    <col min="13068" max="13319" width="9.140625" style="164"/>
    <col min="13320" max="13320" width="3.140625" style="164" customWidth="1"/>
    <col min="13321" max="13321" width="38.7109375" style="164" customWidth="1"/>
    <col min="13322" max="13322" width="18.28515625" style="164" customWidth="1"/>
    <col min="13323" max="13323" width="20" style="164" customWidth="1"/>
    <col min="13324" max="13575" width="9.140625" style="164"/>
    <col min="13576" max="13576" width="3.140625" style="164" customWidth="1"/>
    <col min="13577" max="13577" width="38.7109375" style="164" customWidth="1"/>
    <col min="13578" max="13578" width="18.28515625" style="164" customWidth="1"/>
    <col min="13579" max="13579" width="20" style="164" customWidth="1"/>
    <col min="13580" max="13831" width="9.140625" style="164"/>
    <col min="13832" max="13832" width="3.140625" style="164" customWidth="1"/>
    <col min="13833" max="13833" width="38.7109375" style="164" customWidth="1"/>
    <col min="13834" max="13834" width="18.28515625" style="164" customWidth="1"/>
    <col min="13835" max="13835" width="20" style="164" customWidth="1"/>
    <col min="13836" max="14087" width="9.140625" style="164"/>
    <col min="14088" max="14088" width="3.140625" style="164" customWidth="1"/>
    <col min="14089" max="14089" width="38.7109375" style="164" customWidth="1"/>
    <col min="14090" max="14090" width="18.28515625" style="164" customWidth="1"/>
    <col min="14091" max="14091" width="20" style="164" customWidth="1"/>
    <col min="14092" max="14343" width="9.140625" style="164"/>
    <col min="14344" max="14344" width="3.140625" style="164" customWidth="1"/>
    <col min="14345" max="14345" width="38.7109375" style="164" customWidth="1"/>
    <col min="14346" max="14346" width="18.28515625" style="164" customWidth="1"/>
    <col min="14347" max="14347" width="20" style="164" customWidth="1"/>
    <col min="14348" max="14599" width="9.140625" style="164"/>
    <col min="14600" max="14600" width="3.140625" style="164" customWidth="1"/>
    <col min="14601" max="14601" width="38.7109375" style="164" customWidth="1"/>
    <col min="14602" max="14602" width="18.28515625" style="164" customWidth="1"/>
    <col min="14603" max="14603" width="20" style="164" customWidth="1"/>
    <col min="14604" max="14855" width="9.140625" style="164"/>
    <col min="14856" max="14856" width="3.140625" style="164" customWidth="1"/>
    <col min="14857" max="14857" width="38.7109375" style="164" customWidth="1"/>
    <col min="14858" max="14858" width="18.28515625" style="164" customWidth="1"/>
    <col min="14859" max="14859" width="20" style="164" customWidth="1"/>
    <col min="14860" max="15111" width="9.140625" style="164"/>
    <col min="15112" max="15112" width="3.140625" style="164" customWidth="1"/>
    <col min="15113" max="15113" width="38.7109375" style="164" customWidth="1"/>
    <col min="15114" max="15114" width="18.28515625" style="164" customWidth="1"/>
    <col min="15115" max="15115" width="20" style="164" customWidth="1"/>
    <col min="15116" max="15367" width="9.140625" style="164"/>
    <col min="15368" max="15368" width="3.140625" style="164" customWidth="1"/>
    <col min="15369" max="15369" width="38.7109375" style="164" customWidth="1"/>
    <col min="15370" max="15370" width="18.28515625" style="164" customWidth="1"/>
    <col min="15371" max="15371" width="20" style="164" customWidth="1"/>
    <col min="15372" max="15623" width="9.140625" style="164"/>
    <col min="15624" max="15624" width="3.140625" style="164" customWidth="1"/>
    <col min="15625" max="15625" width="38.7109375" style="164" customWidth="1"/>
    <col min="15626" max="15626" width="18.28515625" style="164" customWidth="1"/>
    <col min="15627" max="15627" width="20" style="164" customWidth="1"/>
    <col min="15628" max="15879" width="9.140625" style="164"/>
    <col min="15880" max="15880" width="3.140625" style="164" customWidth="1"/>
    <col min="15881" max="15881" width="38.7109375" style="164" customWidth="1"/>
    <col min="15882" max="15882" width="18.28515625" style="164" customWidth="1"/>
    <col min="15883" max="15883" width="20" style="164" customWidth="1"/>
    <col min="15884" max="16135" width="9.140625" style="164"/>
    <col min="16136" max="16136" width="3.140625" style="164" customWidth="1"/>
    <col min="16137" max="16137" width="38.7109375" style="164" customWidth="1"/>
    <col min="16138" max="16138" width="18.28515625" style="164" customWidth="1"/>
    <col min="16139" max="16139" width="20" style="164" customWidth="1"/>
    <col min="16140" max="16384" width="9.140625" style="164"/>
  </cols>
  <sheetData>
    <row r="1" spans="1:11" x14ac:dyDescent="0.2">
      <c r="K1" s="201" t="s">
        <v>198</v>
      </c>
    </row>
    <row r="2" spans="1:11" ht="39" customHeight="1" x14ac:dyDescent="0.2">
      <c r="A2" s="167"/>
      <c r="B2" s="167"/>
      <c r="C2" s="167"/>
      <c r="D2" s="167"/>
      <c r="E2" s="167"/>
      <c r="F2" s="167"/>
      <c r="G2" s="167"/>
      <c r="H2" s="167"/>
      <c r="I2" s="349" t="s">
        <v>221</v>
      </c>
      <c r="J2" s="350"/>
      <c r="K2" s="350"/>
    </row>
    <row r="3" spans="1:11" ht="18" customHeight="1" x14ac:dyDescent="0.2">
      <c r="A3" s="167"/>
      <c r="B3" s="167"/>
      <c r="C3" s="167"/>
      <c r="D3" s="167"/>
      <c r="E3" s="167"/>
      <c r="F3" s="167"/>
      <c r="G3" s="167"/>
      <c r="H3" s="167"/>
      <c r="I3" s="186"/>
      <c r="J3" s="383" t="s">
        <v>275</v>
      </c>
      <c r="K3" s="384"/>
    </row>
    <row r="4" spans="1:11" ht="18" customHeight="1" x14ac:dyDescent="0.2">
      <c r="A4" s="167"/>
      <c r="B4" s="167"/>
      <c r="C4" s="167"/>
      <c r="D4" s="167"/>
      <c r="E4" s="167"/>
      <c r="F4" s="167"/>
      <c r="G4" s="167"/>
      <c r="H4" s="167"/>
      <c r="I4" s="246"/>
      <c r="J4" s="246"/>
      <c r="K4" s="246"/>
    </row>
    <row r="5" spans="1:11" ht="33.75" customHeight="1" x14ac:dyDescent="0.2">
      <c r="A5" s="379" t="s">
        <v>273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</row>
    <row r="6" spans="1:11" ht="15.75" customHeight="1" x14ac:dyDescent="0.2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55" t="s">
        <v>135</v>
      </c>
    </row>
    <row r="7" spans="1:11" ht="42" customHeight="1" x14ac:dyDescent="0.2">
      <c r="A7" s="380" t="s">
        <v>211</v>
      </c>
      <c r="B7" s="380"/>
      <c r="C7" s="381" t="s">
        <v>205</v>
      </c>
      <c r="D7" s="382"/>
      <c r="E7" s="365"/>
      <c r="F7" s="381" t="s">
        <v>193</v>
      </c>
      <c r="G7" s="382"/>
      <c r="H7" s="365"/>
      <c r="I7" s="381" t="s">
        <v>200</v>
      </c>
      <c r="J7" s="382"/>
      <c r="K7" s="365"/>
    </row>
    <row r="8" spans="1:11" ht="42" customHeight="1" x14ac:dyDescent="0.2">
      <c r="A8" s="380"/>
      <c r="B8" s="380"/>
      <c r="C8" s="315" t="s">
        <v>165</v>
      </c>
      <c r="D8" s="179" t="s">
        <v>215</v>
      </c>
      <c r="E8" s="315" t="s">
        <v>166</v>
      </c>
      <c r="F8" s="315" t="s">
        <v>165</v>
      </c>
      <c r="G8" s="179" t="s">
        <v>215</v>
      </c>
      <c r="H8" s="315" t="s">
        <v>166</v>
      </c>
      <c r="I8" s="315" t="s">
        <v>165</v>
      </c>
      <c r="J8" s="179" t="s">
        <v>215</v>
      </c>
      <c r="K8" s="315" t="s">
        <v>166</v>
      </c>
    </row>
    <row r="9" spans="1:11" ht="21.75" customHeight="1" x14ac:dyDescent="0.2">
      <c r="A9" s="380"/>
      <c r="B9" s="380"/>
      <c r="C9" s="313">
        <f>C10+C11</f>
        <v>0</v>
      </c>
      <c r="D9" s="313" t="s">
        <v>214</v>
      </c>
      <c r="E9" s="313">
        <f>E10+E11</f>
        <v>0</v>
      </c>
      <c r="F9" s="313">
        <f>F10+F11</f>
        <v>0</v>
      </c>
      <c r="G9" s="313" t="s">
        <v>214</v>
      </c>
      <c r="H9" s="313">
        <f>H10+H11</f>
        <v>0</v>
      </c>
      <c r="I9" s="313">
        <f>I10+I11</f>
        <v>0</v>
      </c>
      <c r="J9" s="313" t="s">
        <v>214</v>
      </c>
      <c r="K9" s="314">
        <f>K10+K11</f>
        <v>0</v>
      </c>
    </row>
    <row r="10" spans="1:11" ht="30" customHeight="1" x14ac:dyDescent="0.2">
      <c r="A10" s="315">
        <v>1</v>
      </c>
      <c r="B10" s="169" t="s">
        <v>167</v>
      </c>
      <c r="C10" s="330">
        <v>0</v>
      </c>
      <c r="D10" s="331" t="s">
        <v>214</v>
      </c>
      <c r="E10" s="330">
        <v>0</v>
      </c>
      <c r="F10" s="330">
        <v>0</v>
      </c>
      <c r="G10" s="331" t="s">
        <v>214</v>
      </c>
      <c r="H10" s="330">
        <v>0</v>
      </c>
      <c r="I10" s="330">
        <v>0</v>
      </c>
      <c r="J10" s="331" t="s">
        <v>214</v>
      </c>
      <c r="K10" s="330">
        <v>0</v>
      </c>
    </row>
    <row r="11" spans="1:11" ht="31.5" customHeight="1" x14ac:dyDescent="0.2">
      <c r="A11" s="315">
        <v>2</v>
      </c>
      <c r="B11" s="169" t="s">
        <v>168</v>
      </c>
      <c r="C11" s="330">
        <v>0</v>
      </c>
      <c r="D11" s="331" t="s">
        <v>214</v>
      </c>
      <c r="E11" s="330">
        <v>0</v>
      </c>
      <c r="F11" s="330">
        <v>0</v>
      </c>
      <c r="G11" s="331" t="s">
        <v>214</v>
      </c>
      <c r="H11" s="330">
        <v>0</v>
      </c>
      <c r="I11" s="330">
        <v>0</v>
      </c>
      <c r="J11" s="331" t="s">
        <v>214</v>
      </c>
      <c r="K11" s="330">
        <v>0</v>
      </c>
    </row>
    <row r="12" spans="1:11" x14ac:dyDescent="0.2">
      <c r="A12" s="168"/>
      <c r="B12" s="168"/>
      <c r="C12" s="168"/>
      <c r="D12" s="168"/>
      <c r="E12" s="168"/>
      <c r="F12" s="168"/>
      <c r="G12" s="168"/>
      <c r="H12" s="168"/>
      <c r="I12" s="170"/>
      <c r="J12" s="170"/>
      <c r="K12" s="127"/>
    </row>
    <row r="13" spans="1:11" x14ac:dyDescent="0.2">
      <c r="A13" s="168"/>
      <c r="B13" s="168"/>
      <c r="C13" s="168"/>
      <c r="D13" s="168"/>
      <c r="E13" s="168"/>
      <c r="F13" s="168"/>
      <c r="G13" s="168"/>
      <c r="H13" s="168"/>
      <c r="I13" s="170"/>
      <c r="J13" s="170"/>
      <c r="K13" s="127"/>
    </row>
    <row r="14" spans="1:11" ht="15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H3" sqref="H3:I3"/>
    </sheetView>
  </sheetViews>
  <sheetFormatPr defaultRowHeight="12.75" x14ac:dyDescent="0.2"/>
  <cols>
    <col min="1" max="1" width="5.42578125" style="164" customWidth="1"/>
    <col min="2" max="2" width="20.140625" style="164" customWidth="1"/>
    <col min="3" max="3" width="10.7109375" style="164" customWidth="1"/>
    <col min="4" max="4" width="12.5703125" style="164" customWidth="1"/>
    <col min="5" max="5" width="15.42578125" style="164" customWidth="1"/>
    <col min="6" max="6" width="14.42578125" style="164" customWidth="1"/>
    <col min="7" max="7" width="15.42578125" style="164" customWidth="1"/>
    <col min="8" max="8" width="18.5703125" style="164" customWidth="1"/>
    <col min="9" max="9" width="14.5703125" style="164" customWidth="1"/>
    <col min="10" max="258" width="9.140625" style="164"/>
    <col min="259" max="259" width="3.140625" style="164" customWidth="1"/>
    <col min="260" max="260" width="38.7109375" style="164" customWidth="1"/>
    <col min="261" max="261" width="18.28515625" style="164" customWidth="1"/>
    <col min="262" max="262" width="20" style="164" customWidth="1"/>
    <col min="263" max="514" width="9.140625" style="164"/>
    <col min="515" max="515" width="3.140625" style="164" customWidth="1"/>
    <col min="516" max="516" width="38.7109375" style="164" customWidth="1"/>
    <col min="517" max="517" width="18.28515625" style="164" customWidth="1"/>
    <col min="518" max="518" width="20" style="164" customWidth="1"/>
    <col min="519" max="770" width="9.140625" style="164"/>
    <col min="771" max="771" width="3.140625" style="164" customWidth="1"/>
    <col min="772" max="772" width="38.7109375" style="164" customWidth="1"/>
    <col min="773" max="773" width="18.28515625" style="164" customWidth="1"/>
    <col min="774" max="774" width="20" style="164" customWidth="1"/>
    <col min="775" max="1026" width="9.140625" style="164"/>
    <col min="1027" max="1027" width="3.140625" style="164" customWidth="1"/>
    <col min="1028" max="1028" width="38.7109375" style="164" customWidth="1"/>
    <col min="1029" max="1029" width="18.28515625" style="164" customWidth="1"/>
    <col min="1030" max="1030" width="20" style="164" customWidth="1"/>
    <col min="1031" max="1282" width="9.140625" style="164"/>
    <col min="1283" max="1283" width="3.140625" style="164" customWidth="1"/>
    <col min="1284" max="1284" width="38.7109375" style="164" customWidth="1"/>
    <col min="1285" max="1285" width="18.28515625" style="164" customWidth="1"/>
    <col min="1286" max="1286" width="20" style="164" customWidth="1"/>
    <col min="1287" max="1538" width="9.140625" style="164"/>
    <col min="1539" max="1539" width="3.140625" style="164" customWidth="1"/>
    <col min="1540" max="1540" width="38.7109375" style="164" customWidth="1"/>
    <col min="1541" max="1541" width="18.28515625" style="164" customWidth="1"/>
    <col min="1542" max="1542" width="20" style="164" customWidth="1"/>
    <col min="1543" max="1794" width="9.140625" style="164"/>
    <col min="1795" max="1795" width="3.140625" style="164" customWidth="1"/>
    <col min="1796" max="1796" width="38.7109375" style="164" customWidth="1"/>
    <col min="1797" max="1797" width="18.28515625" style="164" customWidth="1"/>
    <col min="1798" max="1798" width="20" style="164" customWidth="1"/>
    <col min="1799" max="2050" width="9.140625" style="164"/>
    <col min="2051" max="2051" width="3.140625" style="164" customWidth="1"/>
    <col min="2052" max="2052" width="38.7109375" style="164" customWidth="1"/>
    <col min="2053" max="2053" width="18.28515625" style="164" customWidth="1"/>
    <col min="2054" max="2054" width="20" style="164" customWidth="1"/>
    <col min="2055" max="2306" width="9.140625" style="164"/>
    <col min="2307" max="2307" width="3.140625" style="164" customWidth="1"/>
    <col min="2308" max="2308" width="38.7109375" style="164" customWidth="1"/>
    <col min="2309" max="2309" width="18.28515625" style="164" customWidth="1"/>
    <col min="2310" max="2310" width="20" style="164" customWidth="1"/>
    <col min="2311" max="2562" width="9.140625" style="164"/>
    <col min="2563" max="2563" width="3.140625" style="164" customWidth="1"/>
    <col min="2564" max="2564" width="38.7109375" style="164" customWidth="1"/>
    <col min="2565" max="2565" width="18.28515625" style="164" customWidth="1"/>
    <col min="2566" max="2566" width="20" style="164" customWidth="1"/>
    <col min="2567" max="2818" width="9.140625" style="164"/>
    <col min="2819" max="2819" width="3.140625" style="164" customWidth="1"/>
    <col min="2820" max="2820" width="38.7109375" style="164" customWidth="1"/>
    <col min="2821" max="2821" width="18.28515625" style="164" customWidth="1"/>
    <col min="2822" max="2822" width="20" style="164" customWidth="1"/>
    <col min="2823" max="3074" width="9.140625" style="164"/>
    <col min="3075" max="3075" width="3.140625" style="164" customWidth="1"/>
    <col min="3076" max="3076" width="38.7109375" style="164" customWidth="1"/>
    <col min="3077" max="3077" width="18.28515625" style="164" customWidth="1"/>
    <col min="3078" max="3078" width="20" style="164" customWidth="1"/>
    <col min="3079" max="3330" width="9.140625" style="164"/>
    <col min="3331" max="3331" width="3.140625" style="164" customWidth="1"/>
    <col min="3332" max="3332" width="38.7109375" style="164" customWidth="1"/>
    <col min="3333" max="3333" width="18.28515625" style="164" customWidth="1"/>
    <col min="3334" max="3334" width="20" style="164" customWidth="1"/>
    <col min="3335" max="3586" width="9.140625" style="164"/>
    <col min="3587" max="3587" width="3.140625" style="164" customWidth="1"/>
    <col min="3588" max="3588" width="38.7109375" style="164" customWidth="1"/>
    <col min="3589" max="3589" width="18.28515625" style="164" customWidth="1"/>
    <col min="3590" max="3590" width="20" style="164" customWidth="1"/>
    <col min="3591" max="3842" width="9.140625" style="164"/>
    <col min="3843" max="3843" width="3.140625" style="164" customWidth="1"/>
    <col min="3844" max="3844" width="38.7109375" style="164" customWidth="1"/>
    <col min="3845" max="3845" width="18.28515625" style="164" customWidth="1"/>
    <col min="3846" max="3846" width="20" style="164" customWidth="1"/>
    <col min="3847" max="4098" width="9.140625" style="164"/>
    <col min="4099" max="4099" width="3.140625" style="164" customWidth="1"/>
    <col min="4100" max="4100" width="38.7109375" style="164" customWidth="1"/>
    <col min="4101" max="4101" width="18.28515625" style="164" customWidth="1"/>
    <col min="4102" max="4102" width="20" style="164" customWidth="1"/>
    <col min="4103" max="4354" width="9.140625" style="164"/>
    <col min="4355" max="4355" width="3.140625" style="164" customWidth="1"/>
    <col min="4356" max="4356" width="38.7109375" style="164" customWidth="1"/>
    <col min="4357" max="4357" width="18.28515625" style="164" customWidth="1"/>
    <col min="4358" max="4358" width="20" style="164" customWidth="1"/>
    <col min="4359" max="4610" width="9.140625" style="164"/>
    <col min="4611" max="4611" width="3.140625" style="164" customWidth="1"/>
    <col min="4612" max="4612" width="38.7109375" style="164" customWidth="1"/>
    <col min="4613" max="4613" width="18.28515625" style="164" customWidth="1"/>
    <col min="4614" max="4614" width="20" style="164" customWidth="1"/>
    <col min="4615" max="4866" width="9.140625" style="164"/>
    <col min="4867" max="4867" width="3.140625" style="164" customWidth="1"/>
    <col min="4868" max="4868" width="38.7109375" style="164" customWidth="1"/>
    <col min="4869" max="4869" width="18.28515625" style="164" customWidth="1"/>
    <col min="4870" max="4870" width="20" style="164" customWidth="1"/>
    <col min="4871" max="5122" width="9.140625" style="164"/>
    <col min="5123" max="5123" width="3.140625" style="164" customWidth="1"/>
    <col min="5124" max="5124" width="38.7109375" style="164" customWidth="1"/>
    <col min="5125" max="5125" width="18.28515625" style="164" customWidth="1"/>
    <col min="5126" max="5126" width="20" style="164" customWidth="1"/>
    <col min="5127" max="5378" width="9.140625" style="164"/>
    <col min="5379" max="5379" width="3.140625" style="164" customWidth="1"/>
    <col min="5380" max="5380" width="38.7109375" style="164" customWidth="1"/>
    <col min="5381" max="5381" width="18.28515625" style="164" customWidth="1"/>
    <col min="5382" max="5382" width="20" style="164" customWidth="1"/>
    <col min="5383" max="5634" width="9.140625" style="164"/>
    <col min="5635" max="5635" width="3.140625" style="164" customWidth="1"/>
    <col min="5636" max="5636" width="38.7109375" style="164" customWidth="1"/>
    <col min="5637" max="5637" width="18.28515625" style="164" customWidth="1"/>
    <col min="5638" max="5638" width="20" style="164" customWidth="1"/>
    <col min="5639" max="5890" width="9.140625" style="164"/>
    <col min="5891" max="5891" width="3.140625" style="164" customWidth="1"/>
    <col min="5892" max="5892" width="38.7109375" style="164" customWidth="1"/>
    <col min="5893" max="5893" width="18.28515625" style="164" customWidth="1"/>
    <col min="5894" max="5894" width="20" style="164" customWidth="1"/>
    <col min="5895" max="6146" width="9.140625" style="164"/>
    <col min="6147" max="6147" width="3.140625" style="164" customWidth="1"/>
    <col min="6148" max="6148" width="38.7109375" style="164" customWidth="1"/>
    <col min="6149" max="6149" width="18.28515625" style="164" customWidth="1"/>
    <col min="6150" max="6150" width="20" style="164" customWidth="1"/>
    <col min="6151" max="6402" width="9.140625" style="164"/>
    <col min="6403" max="6403" width="3.140625" style="164" customWidth="1"/>
    <col min="6404" max="6404" width="38.7109375" style="164" customWidth="1"/>
    <col min="6405" max="6405" width="18.28515625" style="164" customWidth="1"/>
    <col min="6406" max="6406" width="20" style="164" customWidth="1"/>
    <col min="6407" max="6658" width="9.140625" style="164"/>
    <col min="6659" max="6659" width="3.140625" style="164" customWidth="1"/>
    <col min="6660" max="6660" width="38.7109375" style="164" customWidth="1"/>
    <col min="6661" max="6661" width="18.28515625" style="164" customWidth="1"/>
    <col min="6662" max="6662" width="20" style="164" customWidth="1"/>
    <col min="6663" max="6914" width="9.140625" style="164"/>
    <col min="6915" max="6915" width="3.140625" style="164" customWidth="1"/>
    <col min="6916" max="6916" width="38.7109375" style="164" customWidth="1"/>
    <col min="6917" max="6917" width="18.28515625" style="164" customWidth="1"/>
    <col min="6918" max="6918" width="20" style="164" customWidth="1"/>
    <col min="6919" max="7170" width="9.140625" style="164"/>
    <col min="7171" max="7171" width="3.140625" style="164" customWidth="1"/>
    <col min="7172" max="7172" width="38.7109375" style="164" customWidth="1"/>
    <col min="7173" max="7173" width="18.28515625" style="164" customWidth="1"/>
    <col min="7174" max="7174" width="20" style="164" customWidth="1"/>
    <col min="7175" max="7426" width="9.140625" style="164"/>
    <col min="7427" max="7427" width="3.140625" style="164" customWidth="1"/>
    <col min="7428" max="7428" width="38.7109375" style="164" customWidth="1"/>
    <col min="7429" max="7429" width="18.28515625" style="164" customWidth="1"/>
    <col min="7430" max="7430" width="20" style="164" customWidth="1"/>
    <col min="7431" max="7682" width="9.140625" style="164"/>
    <col min="7683" max="7683" width="3.140625" style="164" customWidth="1"/>
    <col min="7684" max="7684" width="38.7109375" style="164" customWidth="1"/>
    <col min="7685" max="7685" width="18.28515625" style="164" customWidth="1"/>
    <col min="7686" max="7686" width="20" style="164" customWidth="1"/>
    <col min="7687" max="7938" width="9.140625" style="164"/>
    <col min="7939" max="7939" width="3.140625" style="164" customWidth="1"/>
    <col min="7940" max="7940" width="38.7109375" style="164" customWidth="1"/>
    <col min="7941" max="7941" width="18.28515625" style="164" customWidth="1"/>
    <col min="7942" max="7942" width="20" style="164" customWidth="1"/>
    <col min="7943" max="8194" width="9.140625" style="164"/>
    <col min="8195" max="8195" width="3.140625" style="164" customWidth="1"/>
    <col min="8196" max="8196" width="38.7109375" style="164" customWidth="1"/>
    <col min="8197" max="8197" width="18.28515625" style="164" customWidth="1"/>
    <col min="8198" max="8198" width="20" style="164" customWidth="1"/>
    <col min="8199" max="8450" width="9.140625" style="164"/>
    <col min="8451" max="8451" width="3.140625" style="164" customWidth="1"/>
    <col min="8452" max="8452" width="38.7109375" style="164" customWidth="1"/>
    <col min="8453" max="8453" width="18.28515625" style="164" customWidth="1"/>
    <col min="8454" max="8454" width="20" style="164" customWidth="1"/>
    <col min="8455" max="8706" width="9.140625" style="164"/>
    <col min="8707" max="8707" width="3.140625" style="164" customWidth="1"/>
    <col min="8708" max="8708" width="38.7109375" style="164" customWidth="1"/>
    <col min="8709" max="8709" width="18.28515625" style="164" customWidth="1"/>
    <col min="8710" max="8710" width="20" style="164" customWidth="1"/>
    <col min="8711" max="8962" width="9.140625" style="164"/>
    <col min="8963" max="8963" width="3.140625" style="164" customWidth="1"/>
    <col min="8964" max="8964" width="38.7109375" style="164" customWidth="1"/>
    <col min="8965" max="8965" width="18.28515625" style="164" customWidth="1"/>
    <col min="8966" max="8966" width="20" style="164" customWidth="1"/>
    <col min="8967" max="9218" width="9.140625" style="164"/>
    <col min="9219" max="9219" width="3.140625" style="164" customWidth="1"/>
    <col min="9220" max="9220" width="38.7109375" style="164" customWidth="1"/>
    <col min="9221" max="9221" width="18.28515625" style="164" customWidth="1"/>
    <col min="9222" max="9222" width="20" style="164" customWidth="1"/>
    <col min="9223" max="9474" width="9.140625" style="164"/>
    <col min="9475" max="9475" width="3.140625" style="164" customWidth="1"/>
    <col min="9476" max="9476" width="38.7109375" style="164" customWidth="1"/>
    <col min="9477" max="9477" width="18.28515625" style="164" customWidth="1"/>
    <col min="9478" max="9478" width="20" style="164" customWidth="1"/>
    <col min="9479" max="9730" width="9.140625" style="164"/>
    <col min="9731" max="9731" width="3.140625" style="164" customWidth="1"/>
    <col min="9732" max="9732" width="38.7109375" style="164" customWidth="1"/>
    <col min="9733" max="9733" width="18.28515625" style="164" customWidth="1"/>
    <col min="9734" max="9734" width="20" style="164" customWidth="1"/>
    <col min="9735" max="9986" width="9.140625" style="164"/>
    <col min="9987" max="9987" width="3.140625" style="164" customWidth="1"/>
    <col min="9988" max="9988" width="38.7109375" style="164" customWidth="1"/>
    <col min="9989" max="9989" width="18.28515625" style="164" customWidth="1"/>
    <col min="9990" max="9990" width="20" style="164" customWidth="1"/>
    <col min="9991" max="10242" width="9.140625" style="164"/>
    <col min="10243" max="10243" width="3.140625" style="164" customWidth="1"/>
    <col min="10244" max="10244" width="38.7109375" style="164" customWidth="1"/>
    <col min="10245" max="10245" width="18.28515625" style="164" customWidth="1"/>
    <col min="10246" max="10246" width="20" style="164" customWidth="1"/>
    <col min="10247" max="10498" width="9.140625" style="164"/>
    <col min="10499" max="10499" width="3.140625" style="164" customWidth="1"/>
    <col min="10500" max="10500" width="38.7109375" style="164" customWidth="1"/>
    <col min="10501" max="10501" width="18.28515625" style="164" customWidth="1"/>
    <col min="10502" max="10502" width="20" style="164" customWidth="1"/>
    <col min="10503" max="10754" width="9.140625" style="164"/>
    <col min="10755" max="10755" width="3.140625" style="164" customWidth="1"/>
    <col min="10756" max="10756" width="38.7109375" style="164" customWidth="1"/>
    <col min="10757" max="10757" width="18.28515625" style="164" customWidth="1"/>
    <col min="10758" max="10758" width="20" style="164" customWidth="1"/>
    <col min="10759" max="11010" width="9.140625" style="164"/>
    <col min="11011" max="11011" width="3.140625" style="164" customWidth="1"/>
    <col min="11012" max="11012" width="38.7109375" style="164" customWidth="1"/>
    <col min="11013" max="11013" width="18.28515625" style="164" customWidth="1"/>
    <col min="11014" max="11014" width="20" style="164" customWidth="1"/>
    <col min="11015" max="11266" width="9.140625" style="164"/>
    <col min="11267" max="11267" width="3.140625" style="164" customWidth="1"/>
    <col min="11268" max="11268" width="38.7109375" style="164" customWidth="1"/>
    <col min="11269" max="11269" width="18.28515625" style="164" customWidth="1"/>
    <col min="11270" max="11270" width="20" style="164" customWidth="1"/>
    <col min="11271" max="11522" width="9.140625" style="164"/>
    <col min="11523" max="11523" width="3.140625" style="164" customWidth="1"/>
    <col min="11524" max="11524" width="38.7109375" style="164" customWidth="1"/>
    <col min="11525" max="11525" width="18.28515625" style="164" customWidth="1"/>
    <col min="11526" max="11526" width="20" style="164" customWidth="1"/>
    <col min="11527" max="11778" width="9.140625" style="164"/>
    <col min="11779" max="11779" width="3.140625" style="164" customWidth="1"/>
    <col min="11780" max="11780" width="38.7109375" style="164" customWidth="1"/>
    <col min="11781" max="11781" width="18.28515625" style="164" customWidth="1"/>
    <col min="11782" max="11782" width="20" style="164" customWidth="1"/>
    <col min="11783" max="12034" width="9.140625" style="164"/>
    <col min="12035" max="12035" width="3.140625" style="164" customWidth="1"/>
    <col min="12036" max="12036" width="38.7109375" style="164" customWidth="1"/>
    <col min="12037" max="12037" width="18.28515625" style="164" customWidth="1"/>
    <col min="12038" max="12038" width="20" style="164" customWidth="1"/>
    <col min="12039" max="12290" width="9.140625" style="164"/>
    <col min="12291" max="12291" width="3.140625" style="164" customWidth="1"/>
    <col min="12292" max="12292" width="38.7109375" style="164" customWidth="1"/>
    <col min="12293" max="12293" width="18.28515625" style="164" customWidth="1"/>
    <col min="12294" max="12294" width="20" style="164" customWidth="1"/>
    <col min="12295" max="12546" width="9.140625" style="164"/>
    <col min="12547" max="12547" width="3.140625" style="164" customWidth="1"/>
    <col min="12548" max="12548" width="38.7109375" style="164" customWidth="1"/>
    <col min="12549" max="12549" width="18.28515625" style="164" customWidth="1"/>
    <col min="12550" max="12550" width="20" style="164" customWidth="1"/>
    <col min="12551" max="12802" width="9.140625" style="164"/>
    <col min="12803" max="12803" width="3.140625" style="164" customWidth="1"/>
    <col min="12804" max="12804" width="38.7109375" style="164" customWidth="1"/>
    <col min="12805" max="12805" width="18.28515625" style="164" customWidth="1"/>
    <col min="12806" max="12806" width="20" style="164" customWidth="1"/>
    <col min="12807" max="13058" width="9.140625" style="164"/>
    <col min="13059" max="13059" width="3.140625" style="164" customWidth="1"/>
    <col min="13060" max="13060" width="38.7109375" style="164" customWidth="1"/>
    <col min="13061" max="13061" width="18.28515625" style="164" customWidth="1"/>
    <col min="13062" max="13062" width="20" style="164" customWidth="1"/>
    <col min="13063" max="13314" width="9.140625" style="164"/>
    <col min="13315" max="13315" width="3.140625" style="164" customWidth="1"/>
    <col min="13316" max="13316" width="38.7109375" style="164" customWidth="1"/>
    <col min="13317" max="13317" width="18.28515625" style="164" customWidth="1"/>
    <col min="13318" max="13318" width="20" style="164" customWidth="1"/>
    <col min="13319" max="13570" width="9.140625" style="164"/>
    <col min="13571" max="13571" width="3.140625" style="164" customWidth="1"/>
    <col min="13572" max="13572" width="38.7109375" style="164" customWidth="1"/>
    <col min="13573" max="13573" width="18.28515625" style="164" customWidth="1"/>
    <col min="13574" max="13574" width="20" style="164" customWidth="1"/>
    <col min="13575" max="13826" width="9.140625" style="164"/>
    <col min="13827" max="13827" width="3.140625" style="164" customWidth="1"/>
    <col min="13828" max="13828" width="38.7109375" style="164" customWidth="1"/>
    <col min="13829" max="13829" width="18.28515625" style="164" customWidth="1"/>
    <col min="13830" max="13830" width="20" style="164" customWidth="1"/>
    <col min="13831" max="14082" width="9.140625" style="164"/>
    <col min="14083" max="14083" width="3.140625" style="164" customWidth="1"/>
    <col min="14084" max="14084" width="38.7109375" style="164" customWidth="1"/>
    <col min="14085" max="14085" width="18.28515625" style="164" customWidth="1"/>
    <col min="14086" max="14086" width="20" style="164" customWidth="1"/>
    <col min="14087" max="14338" width="9.140625" style="164"/>
    <col min="14339" max="14339" width="3.140625" style="164" customWidth="1"/>
    <col min="14340" max="14340" width="38.7109375" style="164" customWidth="1"/>
    <col min="14341" max="14341" width="18.28515625" style="164" customWidth="1"/>
    <col min="14342" max="14342" width="20" style="164" customWidth="1"/>
    <col min="14343" max="14594" width="9.140625" style="164"/>
    <col min="14595" max="14595" width="3.140625" style="164" customWidth="1"/>
    <col min="14596" max="14596" width="38.7109375" style="164" customWidth="1"/>
    <col min="14597" max="14597" width="18.28515625" style="164" customWidth="1"/>
    <col min="14598" max="14598" width="20" style="164" customWidth="1"/>
    <col min="14599" max="14850" width="9.140625" style="164"/>
    <col min="14851" max="14851" width="3.140625" style="164" customWidth="1"/>
    <col min="14852" max="14852" width="38.7109375" style="164" customWidth="1"/>
    <col min="14853" max="14853" width="18.28515625" style="164" customWidth="1"/>
    <col min="14854" max="14854" width="20" style="164" customWidth="1"/>
    <col min="14855" max="15106" width="9.140625" style="164"/>
    <col min="15107" max="15107" width="3.140625" style="164" customWidth="1"/>
    <col min="15108" max="15108" width="38.7109375" style="164" customWidth="1"/>
    <col min="15109" max="15109" width="18.28515625" style="164" customWidth="1"/>
    <col min="15110" max="15110" width="20" style="164" customWidth="1"/>
    <col min="15111" max="15362" width="9.140625" style="164"/>
    <col min="15363" max="15363" width="3.140625" style="164" customWidth="1"/>
    <col min="15364" max="15364" width="38.7109375" style="164" customWidth="1"/>
    <col min="15365" max="15365" width="18.28515625" style="164" customWidth="1"/>
    <col min="15366" max="15366" width="20" style="164" customWidth="1"/>
    <col min="15367" max="15618" width="9.140625" style="164"/>
    <col min="15619" max="15619" width="3.140625" style="164" customWidth="1"/>
    <col min="15620" max="15620" width="38.7109375" style="164" customWidth="1"/>
    <col min="15621" max="15621" width="18.28515625" style="164" customWidth="1"/>
    <col min="15622" max="15622" width="20" style="164" customWidth="1"/>
    <col min="15623" max="15874" width="9.140625" style="164"/>
    <col min="15875" max="15875" width="3.140625" style="164" customWidth="1"/>
    <col min="15876" max="15876" width="38.7109375" style="164" customWidth="1"/>
    <col min="15877" max="15877" width="18.28515625" style="164" customWidth="1"/>
    <col min="15878" max="15878" width="20" style="164" customWidth="1"/>
    <col min="15879" max="16130" width="9.140625" style="164"/>
    <col min="16131" max="16131" width="3.140625" style="164" customWidth="1"/>
    <col min="16132" max="16132" width="38.7109375" style="164" customWidth="1"/>
    <col min="16133" max="16133" width="18.28515625" style="164" customWidth="1"/>
    <col min="16134" max="16134" width="20" style="164" customWidth="1"/>
    <col min="16135" max="16384" width="9.140625" style="164"/>
  </cols>
  <sheetData>
    <row r="1" spans="1:10" ht="15" customHeight="1" x14ac:dyDescent="0.2">
      <c r="I1" s="201" t="s">
        <v>197</v>
      </c>
    </row>
    <row r="2" spans="1:10" ht="46.5" customHeight="1" x14ac:dyDescent="0.2">
      <c r="A2" s="167"/>
      <c r="B2" s="167"/>
      <c r="C2" s="167"/>
      <c r="D2" s="167"/>
      <c r="E2" s="373"/>
      <c r="F2" s="373"/>
      <c r="G2" s="174"/>
      <c r="H2" s="349" t="s">
        <v>221</v>
      </c>
      <c r="I2" s="350"/>
      <c r="J2" s="321"/>
    </row>
    <row r="3" spans="1:10" ht="14.25" customHeight="1" x14ac:dyDescent="0.2">
      <c r="A3" s="167"/>
      <c r="B3" s="167"/>
      <c r="C3" s="167"/>
      <c r="D3" s="167"/>
      <c r="E3" s="186"/>
      <c r="F3" s="186"/>
      <c r="G3" s="174"/>
      <c r="H3" s="383" t="s">
        <v>275</v>
      </c>
      <c r="I3" s="384"/>
    </row>
    <row r="4" spans="1:10" ht="14.25" customHeight="1" x14ac:dyDescent="0.2">
      <c r="A4" s="167"/>
      <c r="B4" s="167"/>
      <c r="C4" s="167"/>
      <c r="D4" s="167"/>
      <c r="E4" s="246"/>
      <c r="F4" s="246"/>
      <c r="G4" s="174"/>
      <c r="H4" s="246"/>
      <c r="I4" s="316"/>
    </row>
    <row r="5" spans="1:10" ht="39" customHeight="1" x14ac:dyDescent="0.2">
      <c r="A5" s="379" t="s">
        <v>274</v>
      </c>
      <c r="B5" s="379"/>
      <c r="C5" s="379"/>
      <c r="D5" s="379"/>
      <c r="E5" s="379"/>
      <c r="F5" s="379"/>
      <c r="G5" s="379"/>
      <c r="H5" s="379"/>
      <c r="I5" s="379"/>
    </row>
    <row r="6" spans="1:10" ht="26.25" customHeight="1" x14ac:dyDescent="0.2">
      <c r="A6" s="180"/>
      <c r="B6" s="180"/>
      <c r="C6" s="180"/>
      <c r="D6" s="180"/>
      <c r="E6" s="181"/>
      <c r="F6" s="181"/>
      <c r="G6" s="182"/>
      <c r="H6" s="174"/>
      <c r="I6" s="174"/>
    </row>
    <row r="7" spans="1:10" ht="36" customHeight="1" x14ac:dyDescent="0.2">
      <c r="A7" s="394" t="s">
        <v>175</v>
      </c>
      <c r="B7" s="394" t="s">
        <v>176</v>
      </c>
      <c r="C7" s="391" t="s">
        <v>177</v>
      </c>
      <c r="D7" s="392"/>
      <c r="E7" s="393"/>
      <c r="F7" s="396" t="s">
        <v>178</v>
      </c>
      <c r="G7" s="394" t="s">
        <v>179</v>
      </c>
      <c r="H7" s="387" t="s">
        <v>180</v>
      </c>
      <c r="I7" s="388"/>
    </row>
    <row r="8" spans="1:10" ht="39" customHeight="1" x14ac:dyDescent="0.2">
      <c r="A8" s="395"/>
      <c r="B8" s="395"/>
      <c r="C8" s="317" t="s">
        <v>212</v>
      </c>
      <c r="D8" s="317" t="s">
        <v>213</v>
      </c>
      <c r="E8" s="317" t="s">
        <v>210</v>
      </c>
      <c r="F8" s="395"/>
      <c r="G8" s="395"/>
      <c r="H8" s="389"/>
      <c r="I8" s="390"/>
    </row>
    <row r="9" spans="1:10" ht="16.5" customHeight="1" x14ac:dyDescent="0.2">
      <c r="A9" s="179">
        <v>1</v>
      </c>
      <c r="B9" s="179">
        <v>2</v>
      </c>
      <c r="C9" s="179">
        <v>3</v>
      </c>
      <c r="D9" s="179">
        <v>4</v>
      </c>
      <c r="E9" s="179">
        <v>5</v>
      </c>
      <c r="F9" s="179">
        <v>6</v>
      </c>
      <c r="G9" s="248">
        <v>7</v>
      </c>
      <c r="H9" s="385">
        <v>8</v>
      </c>
      <c r="I9" s="385"/>
    </row>
    <row r="10" spans="1:10" ht="20.100000000000001" customHeight="1" x14ac:dyDescent="0.25">
      <c r="A10" s="318"/>
      <c r="B10" s="318" t="s">
        <v>214</v>
      </c>
      <c r="C10" s="320">
        <v>0</v>
      </c>
      <c r="D10" s="320">
        <v>0</v>
      </c>
      <c r="E10" s="319">
        <v>0</v>
      </c>
      <c r="F10" s="318" t="s">
        <v>214</v>
      </c>
      <c r="G10" s="318" t="s">
        <v>214</v>
      </c>
      <c r="H10" s="386" t="s">
        <v>214</v>
      </c>
      <c r="I10" s="386"/>
    </row>
    <row r="11" spans="1:10" ht="20.100000000000001" customHeight="1" x14ac:dyDescent="0.25">
      <c r="A11" s="317"/>
      <c r="B11" s="317" t="s">
        <v>140</v>
      </c>
      <c r="C11" s="320">
        <v>0</v>
      </c>
      <c r="D11" s="320">
        <v>0</v>
      </c>
      <c r="E11" s="319">
        <v>0</v>
      </c>
      <c r="F11" s="318" t="s">
        <v>214</v>
      </c>
      <c r="G11" s="318" t="s">
        <v>214</v>
      </c>
      <c r="H11" s="386" t="s">
        <v>214</v>
      </c>
      <c r="I11" s="386"/>
    </row>
    <row r="12" spans="1:10" ht="13.5" customHeight="1" x14ac:dyDescent="0.2">
      <c r="A12" s="175"/>
      <c r="B12" s="177"/>
      <c r="C12" s="177"/>
      <c r="D12" s="177"/>
      <c r="E12" s="178"/>
      <c r="F12" s="178"/>
      <c r="G12" s="176"/>
    </row>
  </sheetData>
  <mergeCells count="13">
    <mergeCell ref="A5:I5"/>
    <mergeCell ref="H2:I2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5'!Заголовки_для_печати</vt:lpstr>
      <vt:lpstr>'Приложение 7'!Заголовки_для_печати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2019-12-18T09:56:29Z</cp:lastPrinted>
  <dcterms:created xsi:type="dcterms:W3CDTF">2015-10-23T06:56:22Z</dcterms:created>
  <dcterms:modified xsi:type="dcterms:W3CDTF">2019-12-18T09:56:36Z</dcterms:modified>
</cp:coreProperties>
</file>